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<sst xmlns="http://schemas.openxmlformats.org/spreadsheetml/2006/main" count="386" uniqueCount="161">
  <si>
    <t>2022年勐海县技能培训补贴资金汇总表</t>
  </si>
  <si>
    <t>填表单位：勐海县公共就业和人才服务中心                                                                                   填表日期：2022年11月23日</t>
  </si>
  <si>
    <t>序号</t>
  </si>
  <si>
    <t>培训地点</t>
  </si>
  <si>
    <t>培训工种</t>
  </si>
  <si>
    <t>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</si>
  <si>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</si>
  <si>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</si>
  <si>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</si>
  <si>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</si>
  <si>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</si>
  <si>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</si>
  <si>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</si>
  <si>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</si>
  <si>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</si>
  <si>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</si>
  <si>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</si>
  <si>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中央就业补助资金支付建档立卡户培训补贴金额</t>
  </si>
  <si>
    <t>中央就业补助资金支付非建档立卡户培训补贴金额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</si>
  <si>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</si>
  <si>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</si>
  <si>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</si>
  <si>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</si>
  <si>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勐海县西定哈尼族布朗族乡西定村委会布朗西定村小组</t>
  </si>
  <si>
    <t>茶艺师</t>
  </si>
  <si>
    <t>技能等级证书（生产设计管理类）</t>
  </si>
  <si>
    <t xml:space="preserve">西双版纳金蓝领职业培训学校  </t>
  </si>
  <si>
    <t>2022.6.30-
2022.7.14</t>
  </si>
  <si>
    <t>云人社函〔2022〕71号、云政办发〔2022〕9号</t>
  </si>
  <si>
    <t>勐海县勐遮镇勐遮村委会</t>
  </si>
  <si>
    <t>美容师</t>
  </si>
  <si>
    <t>技能等级证书（服务类）</t>
  </si>
  <si>
    <t>2022.7.23-
2022.8.6</t>
  </si>
  <si>
    <t>勐海县勐遮镇勐遮村委会曼光一组</t>
  </si>
  <si>
    <t>勐海县勐海镇勐翁村委会曼派小组</t>
  </si>
  <si>
    <t>勐海县勐海镇勐翁村委会曼滚村小组</t>
  </si>
  <si>
    <t>勐海县勐阿镇贺建村委会贺建村</t>
  </si>
  <si>
    <t>评茶员</t>
  </si>
  <si>
    <t>2022.9.1-
2022.9.15</t>
  </si>
  <si>
    <t>勐海县勐阿镇曼迈村委会曼播小组</t>
  </si>
  <si>
    <t>2022.9.13-
2022.9.27</t>
  </si>
  <si>
    <t>勐海县勐混镇曼蚌村广别老寨村小组</t>
  </si>
  <si>
    <t>电商运营管理</t>
  </si>
  <si>
    <t>培训合格证书（创业服务类）</t>
  </si>
  <si>
    <t>2022.6.8-
2022.6.14</t>
  </si>
  <si>
    <t>勐海县勐混镇曼蚌村委会广别新寨村小组</t>
  </si>
  <si>
    <t>勐海县勐混镇贺开村委会曼迈小组</t>
  </si>
  <si>
    <t xml:space="preserve">网络直播
</t>
  </si>
  <si>
    <t>培训合格证书（服务类）</t>
  </si>
  <si>
    <t>2022.6.15-
2022.6.19</t>
  </si>
  <si>
    <t>勐海县布朗山布朗族乡曼果村委会阿梭村小组</t>
  </si>
  <si>
    <t>网络创业</t>
  </si>
  <si>
    <t>培训合格证书（创业培训类）</t>
  </si>
  <si>
    <t>2022.6.15-
2022.6.21</t>
  </si>
  <si>
    <t>勐海县西定哈尼族布朗族乡章朗村委会章朗村</t>
  </si>
  <si>
    <t>2022.7.7-
2022.7.13</t>
  </si>
  <si>
    <t>勐海县西定哈尼族布朗族乡曼迈村委会曼迈村</t>
  </si>
  <si>
    <t>2022.7.14-
2022.7.20</t>
  </si>
  <si>
    <t>勐海县西定哈尼族布朗族乡曼皮村委会曼派勒村</t>
  </si>
  <si>
    <t>养老护理</t>
  </si>
  <si>
    <t>2022.8.19-
2022.8.23</t>
  </si>
  <si>
    <t>4天7人
5天39人</t>
  </si>
  <si>
    <t>28×60=1680
195×60=11700</t>
  </si>
  <si>
    <t>勐海县西定哈尼族布朗族乡曼皮村委会曼派代村</t>
  </si>
  <si>
    <t>2022.8.25-
2022.8.29</t>
  </si>
  <si>
    <t>4天10人
5天21人</t>
  </si>
  <si>
    <t>40×60=2400
105×60=6300</t>
  </si>
  <si>
    <t>勐海县西定哈尼族布朗族乡曼皮村委会曼皮老寨</t>
  </si>
  <si>
    <t>4天1人
5天18人</t>
  </si>
  <si>
    <t>4×60=240
90×60=5400</t>
  </si>
  <si>
    <t>勐海县勐阿镇嘎赛村委会嘎赛村</t>
  </si>
  <si>
    <t>2022.9.6-
2022.9.20</t>
  </si>
  <si>
    <t>勐海县勐阿镇曼迈村委会曼短小组</t>
  </si>
  <si>
    <t>勐海县勐海镇</t>
  </si>
  <si>
    <t>技能等级证书（生产制造类)</t>
  </si>
  <si>
    <t>傣乡巾帼职业培训学校</t>
  </si>
  <si>
    <t>2022.7.19-2022.8.02</t>
  </si>
  <si>
    <t>云人社函[2022]71号、云政办发[2022]9号</t>
  </si>
  <si>
    <t>格朗和乡帕真村委会黑龙潭村</t>
  </si>
  <si>
    <t>妆面定制</t>
  </si>
  <si>
    <t>专项能力证书（生产制造类)</t>
  </si>
  <si>
    <t>2022.7.24-2022.7.31</t>
  </si>
  <si>
    <t>格朗和乡南糯山村委会</t>
  </si>
  <si>
    <t>服装缝纫</t>
  </si>
  <si>
    <t>2022.8.01-2022.8.08</t>
  </si>
  <si>
    <t>勐海镇曼袄村委会</t>
  </si>
  <si>
    <t>2022.8.02-2022.8.16</t>
  </si>
  <si>
    <t>2022.8.10-2022.8.17</t>
  </si>
  <si>
    <t>勐海镇曼兴村</t>
  </si>
  <si>
    <t>2022.8.11-2022.8.25</t>
  </si>
  <si>
    <t>2022.8.22-2022.8.29</t>
  </si>
  <si>
    <t>2022.8.29-2022.9.13</t>
  </si>
  <si>
    <t>电商运营管理培训</t>
  </si>
  <si>
    <t>2022.8.20-2022.8.26</t>
  </si>
  <si>
    <t>2022.8.29-2022.9.04</t>
  </si>
  <si>
    <t>2022.9.06-2022.9.13</t>
  </si>
  <si>
    <t>勐海镇曼稿村委会</t>
  </si>
  <si>
    <t>2022.9.11-2022.9.18</t>
  </si>
  <si>
    <t>勐海县勐混镇曼国村委会曼广龙村小组</t>
  </si>
  <si>
    <t>美容师（初级）</t>
  </si>
  <si>
    <t>云南睿博职业培训学校</t>
  </si>
  <si>
    <t>2022.7.13-2022.7.27</t>
  </si>
  <si>
    <t>勐海县勐混镇曼国村委会曼海村小组</t>
  </si>
  <si>
    <t>中式烹调师（初级）</t>
  </si>
  <si>
    <t>2022.7.14-2022.7.28</t>
  </si>
  <si>
    <t>勐海县勐混镇曼扫村委会曼召村小组</t>
  </si>
  <si>
    <t>2022.7.20-2022.7.27</t>
  </si>
  <si>
    <t>2022.7.29-2022.8.12</t>
  </si>
  <si>
    <t>勐海县勐混镇曼国村委会曼国村小组</t>
  </si>
  <si>
    <t>2022.8.2-2022.8.16</t>
  </si>
  <si>
    <t>勐海县勐混镇贺开村委会班盆老寨村小组</t>
  </si>
  <si>
    <t>茶叶加工工（初级）</t>
  </si>
  <si>
    <t>2022.8.4-2022.8.18</t>
  </si>
  <si>
    <t>勐海县勐混镇贺开村委会曼迈村小组</t>
  </si>
  <si>
    <t>2022.8.7-2022.8.21</t>
  </si>
  <si>
    <t>2022.8.14-2022.8.28</t>
  </si>
  <si>
    <t>勐海县勐混镇曼赛村委会曼毕村小组</t>
  </si>
  <si>
    <t>2022.8.15-2022.8.22</t>
  </si>
  <si>
    <t>勐海县勐混镇曼蚌村委会打别村小组</t>
  </si>
  <si>
    <t>2022.8.21-2022.9.4</t>
  </si>
  <si>
    <t>勐海县勐往镇勐往村委会城子小组</t>
  </si>
  <si>
    <t>2022.9.2-2022.9.16</t>
  </si>
  <si>
    <t>勐海县勐混镇贺开村委会曼弄老寨村小组</t>
  </si>
  <si>
    <t>2022.9.7-2022.9.21</t>
  </si>
  <si>
    <t>勐海县打洛镇打洛村委会城子村民小组</t>
  </si>
  <si>
    <t>电工</t>
  </si>
  <si>
    <t xml:space="preserve">昆明市官渡区玄同人力资源职业培训学校 </t>
  </si>
  <si>
    <t>2022.7.20-2022.8.8</t>
  </si>
  <si>
    <t>2022.8.11-2022.8.30</t>
  </si>
  <si>
    <t>勐海县打洛镇勐板村委会曼帕村民小组</t>
  </si>
  <si>
    <t>民族歌舞表演培训</t>
  </si>
  <si>
    <t>培训合格证书（民族民间工艺类）</t>
  </si>
  <si>
    <t>2022.8.11-2022.8.18</t>
  </si>
  <si>
    <t>勐海县打洛镇勐板村委会城子村民小组</t>
  </si>
  <si>
    <t>民族歌舞表演</t>
  </si>
  <si>
    <t>专项能力证书（服务类）</t>
  </si>
  <si>
    <t>2022.8.21-2022.8.28</t>
  </si>
  <si>
    <t>2022.8.24-2022.9.7</t>
  </si>
  <si>
    <t>勐海县勐海镇佛双社区居民委员会</t>
  </si>
  <si>
    <t>网络创业培训</t>
  </si>
  <si>
    <t>2022.8.28-2022.9.3</t>
  </si>
  <si>
    <t>勐海县打洛镇曼轰村委会曼轰村民小组</t>
  </si>
  <si>
    <t>2022.9.2-2022.9.12</t>
  </si>
  <si>
    <t>2022.9.14-2022.9.24</t>
  </si>
  <si>
    <t>勐海县勐海镇象山社区居民委员会</t>
  </si>
  <si>
    <t>2022.9.17-2022.9.23</t>
  </si>
  <si>
    <t>勐海县勐满镇城子村委会</t>
  </si>
  <si>
    <t>起重装卸机械操作工</t>
  </si>
  <si>
    <t>云南穗丰职业培训学校有限公司</t>
  </si>
  <si>
    <t>2022.8.1-2022.8.15</t>
  </si>
  <si>
    <t>2022.8.17-2022.8.31</t>
  </si>
  <si>
    <t>勐海县勐满镇南达村委会</t>
  </si>
  <si>
    <t>云南穗丰职业培训学校</t>
  </si>
  <si>
    <t>2022.8.22 - 2022.9.5</t>
  </si>
  <si>
    <t>2022.9.3— 2022.9.8</t>
  </si>
  <si>
    <t>勐海县勐满镇关双村委会</t>
  </si>
  <si>
    <t>2022.9.14— 2022.9.21</t>
  </si>
  <si>
    <t>2022.9.21— 2022.9.28</t>
  </si>
  <si>
    <t>2人8天</t>
  </si>
  <si>
    <t>16*60=960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</si>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</sst>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30"/>
      <name val="宋体"/>
      <family val="0"/>
    </font>
    <font>
      <b/>
      <sz val="14"/>
      <color indexed="30"/>
      <name val="宋体"/>
      <family val="0"/>
    </font>
    <font>
      <sz val="12"/>
      <color indexed="3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b/>
      <sz val="12"/>
      <color theme="4" tint="-0.24997000396251678"/>
      <name val="宋体"/>
      <family val="0"/>
    </font>
    <font>
      <b/>
      <sz val="14"/>
      <color rgb="FF0070C0"/>
      <name val="宋体"/>
      <family val="0"/>
    </font>
    <font>
      <sz val="12"/>
      <color rgb="FF0070C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9" xfId="65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65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0" fillId="33" borderId="16" xfId="65" applyFont="1" applyFill="1" applyBorder="1" applyAlignment="1">
      <alignment horizontal="center" vertical="center" wrapText="1"/>
      <protection/>
    </xf>
    <xf numFmtId="0" fontId="50" fillId="33" borderId="9" xfId="65" applyFont="1" applyFill="1" applyBorder="1" applyAlignment="1">
      <alignment horizontal="center" vertical="center" wrapText="1"/>
      <protection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3" fillId="33" borderId="2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0" fillId="33" borderId="26" xfId="65" applyFont="1" applyFill="1" applyBorder="1" applyAlignment="1">
      <alignment horizontal="center" vertical="center" wrapText="1"/>
      <protection/>
    </xf>
    <xf numFmtId="0" fontId="50" fillId="33" borderId="26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left" vertical="center" wrapText="1"/>
    </xf>
    <xf numFmtId="0" fontId="3" fillId="33" borderId="9" xfId="64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3" xfId="64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177" fontId="50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176" fontId="51" fillId="33" borderId="9" xfId="0" applyNumberFormat="1" applyFont="1" applyFill="1" applyBorder="1" applyAlignment="1">
      <alignment horizontal="center" vertical="center" wrapText="1"/>
    </xf>
    <xf numFmtId="0" fontId="3" fillId="33" borderId="26" xfId="63" applyFont="1" applyFill="1" applyBorder="1" applyAlignment="1">
      <alignment horizontal="center" vertical="center" wrapText="1"/>
      <protection/>
    </xf>
    <xf numFmtId="177" fontId="3" fillId="33" borderId="39" xfId="0" applyNumberFormat="1" applyFont="1" applyFill="1" applyBorder="1" applyAlignment="1">
      <alignment horizontal="center" vertical="center" wrapText="1"/>
    </xf>
    <xf numFmtId="176" fontId="3" fillId="33" borderId="40" xfId="0" applyNumberFormat="1" applyFont="1" applyFill="1" applyBorder="1" applyAlignment="1">
      <alignment horizontal="center" vertical="center" wrapText="1"/>
    </xf>
    <xf numFmtId="177" fontId="3" fillId="33" borderId="26" xfId="0" applyNumberFormat="1" applyFont="1" applyFill="1" applyBorder="1" applyAlignment="1">
      <alignment horizontal="center" vertical="center" wrapText="1"/>
    </xf>
    <xf numFmtId="176" fontId="3" fillId="33" borderId="26" xfId="0" applyNumberFormat="1" applyFont="1" applyFill="1" applyBorder="1" applyAlignment="1">
      <alignment horizontal="center" vertical="center" wrapText="1"/>
    </xf>
    <xf numFmtId="176" fontId="51" fillId="33" borderId="26" xfId="0" applyNumberFormat="1" applyFont="1" applyFill="1" applyBorder="1" applyAlignment="1">
      <alignment horizontal="center" vertical="center" wrapText="1"/>
    </xf>
    <xf numFmtId="177" fontId="51" fillId="33" borderId="26" xfId="0" applyNumberFormat="1" applyFont="1" applyFill="1" applyBorder="1" applyAlignment="1">
      <alignment horizontal="center" vertical="center" wrapText="1"/>
    </xf>
    <xf numFmtId="177" fontId="3" fillId="33" borderId="26" xfId="0" applyNumberFormat="1" applyFont="1" applyFill="1" applyBorder="1" applyAlignment="1">
      <alignment horizontal="center" vertical="center" wrapText="1"/>
    </xf>
    <xf numFmtId="177" fontId="3" fillId="33" borderId="13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77" fontId="50" fillId="33" borderId="26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51" fillId="33" borderId="35" xfId="0" applyNumberFormat="1" applyFont="1" applyFill="1" applyBorder="1" applyAlignment="1">
      <alignment horizontal="center" vertical="center" wrapText="1"/>
    </xf>
    <xf numFmtId="0" fontId="3" fillId="33" borderId="39" xfId="64" applyFont="1" applyFill="1" applyBorder="1" applyAlignment="1">
      <alignment horizontal="center" vertical="center" wrapText="1"/>
      <protection/>
    </xf>
    <xf numFmtId="177" fontId="3" fillId="33" borderId="40" xfId="0" applyNumberFormat="1" applyFont="1" applyFill="1" applyBorder="1" applyAlignment="1">
      <alignment horizontal="center" vertical="center" wrapText="1"/>
    </xf>
    <xf numFmtId="0" fontId="3" fillId="33" borderId="24" xfId="64" applyFont="1" applyFill="1" applyBorder="1" applyAlignment="1">
      <alignment horizontal="center" vertical="center" wrapText="1"/>
      <protection/>
    </xf>
    <xf numFmtId="0" fontId="3" fillId="33" borderId="24" xfId="63" applyFont="1" applyFill="1" applyBorder="1" applyAlignment="1">
      <alignment horizontal="center" vertical="center" wrapText="1"/>
      <protection/>
    </xf>
    <xf numFmtId="0" fontId="3" fillId="33" borderId="26" xfId="64" applyFont="1" applyFill="1" applyBorder="1" applyAlignment="1">
      <alignment horizontal="center" vertical="center" wrapText="1"/>
      <protection/>
    </xf>
    <xf numFmtId="177" fontId="3" fillId="0" borderId="9" xfId="0" applyNumberFormat="1" applyFont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51" fillId="33" borderId="26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177" fontId="51" fillId="33" borderId="13" xfId="0" applyNumberFormat="1" applyFont="1" applyFill="1" applyBorder="1" applyAlignment="1">
      <alignment horizontal="center" vertical="center" wrapText="1"/>
    </xf>
    <xf numFmtId="177" fontId="51" fillId="33" borderId="34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176" fontId="3" fillId="33" borderId="35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50" fillId="33" borderId="35" xfId="65" applyFont="1" applyFill="1" applyBorder="1" applyAlignment="1">
      <alignment horizontal="center" vertical="center" wrapText="1"/>
      <protection/>
    </xf>
    <xf numFmtId="0" fontId="51" fillId="0" borderId="9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3" fillId="33" borderId="35" xfId="64" applyFont="1" applyFill="1" applyBorder="1" applyAlignment="1">
      <alignment horizontal="center" vertical="center" wrapText="1"/>
      <protection/>
    </xf>
    <xf numFmtId="0" fontId="3" fillId="33" borderId="48" xfId="63" applyFont="1" applyFill="1" applyBorder="1" applyAlignment="1">
      <alignment horizontal="center" vertical="center" wrapText="1"/>
      <protection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6" fontId="3" fillId="33" borderId="35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5" xfId="63"/>
    <cellStyle name="常规_Sheet1_3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SheetLayoutView="100" workbookViewId="0" topLeftCell="A1">
      <pane ySplit="5" topLeftCell="A6" activePane="bottomLeft" state="frozen"/>
      <selection pane="bottomLeft" activeCell="A2" sqref="A2:T2"/>
    </sheetView>
  </sheetViews>
  <sheetFormatPr defaultColWidth="9.00390625" defaultRowHeight="14.25"/>
  <cols>
    <col min="2" max="2" width="10.00390625" style="0" customWidth="1"/>
    <col min="10" max="10" width="12.75390625" style="0" customWidth="1"/>
    <col min="12" max="12" width="13.625" style="0" customWidth="1"/>
    <col min="13" max="13" width="14.375" style="0" customWidth="1"/>
    <col min="14" max="14" width="15.00390625" style="0" customWidth="1"/>
    <col min="16" max="16" width="9.25390625" style="0" bestFit="1" customWidth="1"/>
    <col min="18" max="18" width="11.625" style="0" bestFit="1" customWidth="1"/>
    <col min="19" max="19" width="15.625" style="0" customWidth="1"/>
    <col min="20" max="20" width="16.50390625" style="0" customWidth="1"/>
  </cols>
  <sheetData>
    <row r="1" spans="1:20" s="1" customFormat="1" ht="39" customHeight="1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9"/>
      <c r="M1" s="6"/>
      <c r="N1" s="6"/>
      <c r="O1" s="6"/>
      <c r="P1" s="6"/>
      <c r="Q1" s="6"/>
      <c r="R1" s="6"/>
      <c r="S1" s="6"/>
      <c r="T1" s="6"/>
    </row>
    <row r="2" spans="1:20" s="1" customFormat="1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70"/>
      <c r="M2" s="8"/>
      <c r="N2" s="8"/>
      <c r="O2" s="8"/>
      <c r="P2" s="8"/>
      <c r="Q2" s="8"/>
      <c r="R2" s="8"/>
      <c r="S2" s="8"/>
      <c r="T2" s="8"/>
    </row>
    <row r="3" spans="1:20" s="1" customFormat="1" ht="39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71" t="s">
        <v>11</v>
      </c>
      <c r="K3" s="72" t="s">
        <v>12</v>
      </c>
      <c r="L3" s="73" t="s">
        <v>13</v>
      </c>
      <c r="M3" s="73"/>
      <c r="N3" s="73"/>
      <c r="O3" s="73" t="s">
        <v>14</v>
      </c>
      <c r="P3" s="73"/>
      <c r="Q3" s="73"/>
      <c r="R3" s="73"/>
      <c r="S3" s="10" t="s">
        <v>15</v>
      </c>
      <c r="T3" s="9" t="s">
        <v>16</v>
      </c>
    </row>
    <row r="4" spans="1:20" s="1" customFormat="1" ht="36" customHeight="1">
      <c r="A4" s="9"/>
      <c r="B4" s="9"/>
      <c r="C4" s="9"/>
      <c r="D4" s="12"/>
      <c r="E4" s="9"/>
      <c r="F4" s="11"/>
      <c r="G4" s="11"/>
      <c r="H4" s="11"/>
      <c r="I4" s="11"/>
      <c r="J4" s="71"/>
      <c r="K4" s="72"/>
      <c r="L4" s="9" t="s">
        <v>17</v>
      </c>
      <c r="M4" s="9" t="s">
        <v>18</v>
      </c>
      <c r="N4" s="73" t="s">
        <v>19</v>
      </c>
      <c r="O4" s="74" t="s">
        <v>20</v>
      </c>
      <c r="P4" s="75" t="s">
        <v>21</v>
      </c>
      <c r="Q4" s="75" t="s">
        <v>22</v>
      </c>
      <c r="R4" s="12" t="s">
        <v>19</v>
      </c>
      <c r="S4" s="12"/>
      <c r="T4" s="9"/>
    </row>
    <row r="5" spans="1:20" s="1" customFormat="1" ht="75.75" customHeight="1">
      <c r="A5" s="9"/>
      <c r="B5" s="13"/>
      <c r="C5" s="13"/>
      <c r="D5" s="14"/>
      <c r="E5" s="13"/>
      <c r="F5" s="15"/>
      <c r="G5" s="15"/>
      <c r="H5" s="15"/>
      <c r="I5" s="15"/>
      <c r="J5" s="76"/>
      <c r="K5" s="77"/>
      <c r="L5" s="13"/>
      <c r="M5" s="13"/>
      <c r="N5" s="78"/>
      <c r="O5" s="79"/>
      <c r="P5" s="14"/>
      <c r="Q5" s="14"/>
      <c r="R5" s="14"/>
      <c r="S5" s="14"/>
      <c r="T5" s="9"/>
    </row>
    <row r="6" spans="1:24" s="2" customFormat="1" ht="87.75" customHeight="1">
      <c r="A6" s="9">
        <v>1</v>
      </c>
      <c r="B6" s="16" t="s">
        <v>23</v>
      </c>
      <c r="C6" s="17" t="s">
        <v>24</v>
      </c>
      <c r="D6" s="18" t="s">
        <v>25</v>
      </c>
      <c r="E6" s="19" t="s">
        <v>26</v>
      </c>
      <c r="F6" s="20">
        <v>50</v>
      </c>
      <c r="G6" s="21">
        <v>43</v>
      </c>
      <c r="H6" s="21"/>
      <c r="I6" s="21"/>
      <c r="J6" s="71" t="s">
        <v>27</v>
      </c>
      <c r="K6" s="72">
        <v>1920</v>
      </c>
      <c r="L6" s="80"/>
      <c r="M6" s="80">
        <v>82560</v>
      </c>
      <c r="N6" s="80">
        <v>82560</v>
      </c>
      <c r="O6" s="81"/>
      <c r="P6" s="82"/>
      <c r="Q6" s="82"/>
      <c r="R6" s="82"/>
      <c r="S6" s="82">
        <v>82560</v>
      </c>
      <c r="T6" s="59" t="s">
        <v>28</v>
      </c>
      <c r="V6"/>
      <c r="W6"/>
      <c r="X6"/>
    </row>
    <row r="7" spans="1:24" s="3" customFormat="1" ht="79.5" customHeight="1">
      <c r="A7" s="9">
        <v>2</v>
      </c>
      <c r="B7" s="16" t="s">
        <v>29</v>
      </c>
      <c r="C7" s="17" t="s">
        <v>30</v>
      </c>
      <c r="D7" s="22" t="s">
        <v>31</v>
      </c>
      <c r="E7" s="19" t="s">
        <v>26</v>
      </c>
      <c r="F7" s="23">
        <v>49</v>
      </c>
      <c r="G7" s="24">
        <v>48</v>
      </c>
      <c r="H7" s="24"/>
      <c r="I7" s="24"/>
      <c r="J7" s="29" t="s">
        <v>32</v>
      </c>
      <c r="K7" s="24">
        <v>1400</v>
      </c>
      <c r="L7" s="83"/>
      <c r="M7" s="80">
        <v>67200</v>
      </c>
      <c r="N7" s="80">
        <v>67200</v>
      </c>
      <c r="O7" s="84"/>
      <c r="P7" s="84"/>
      <c r="Q7" s="24"/>
      <c r="R7" s="24"/>
      <c r="S7" s="82">
        <v>67200</v>
      </c>
      <c r="T7" s="59" t="s">
        <v>28</v>
      </c>
      <c r="U7" s="2"/>
      <c r="V7"/>
      <c r="W7"/>
      <c r="X7"/>
    </row>
    <row r="8" spans="1:24" s="3" customFormat="1" ht="79.5" customHeight="1">
      <c r="A8" s="13">
        <v>3</v>
      </c>
      <c r="B8" s="16" t="s">
        <v>33</v>
      </c>
      <c r="C8" s="25" t="s">
        <v>30</v>
      </c>
      <c r="D8" s="26" t="s">
        <v>31</v>
      </c>
      <c r="E8" s="27" t="s">
        <v>26</v>
      </c>
      <c r="F8" s="28">
        <v>49</v>
      </c>
      <c r="G8" s="24">
        <v>36</v>
      </c>
      <c r="H8" s="24"/>
      <c r="I8" s="24"/>
      <c r="J8" s="29" t="s">
        <v>32</v>
      </c>
      <c r="K8" s="24">
        <v>1400</v>
      </c>
      <c r="L8" s="83"/>
      <c r="M8" s="80">
        <v>50400</v>
      </c>
      <c r="N8" s="80">
        <v>50400</v>
      </c>
      <c r="O8" s="84"/>
      <c r="P8" s="84"/>
      <c r="Q8" s="82"/>
      <c r="R8" s="24"/>
      <c r="S8" s="82">
        <v>50400</v>
      </c>
      <c r="T8" s="59" t="s">
        <v>28</v>
      </c>
      <c r="U8" s="2"/>
      <c r="V8"/>
      <c r="W8"/>
      <c r="X8"/>
    </row>
    <row r="9" spans="1:24" s="4" customFormat="1" ht="87" customHeight="1">
      <c r="A9" s="9">
        <v>4</v>
      </c>
      <c r="B9" s="29" t="s">
        <v>34</v>
      </c>
      <c r="C9" s="17" t="s">
        <v>30</v>
      </c>
      <c r="D9" s="22" t="s">
        <v>31</v>
      </c>
      <c r="E9" s="19" t="s">
        <v>26</v>
      </c>
      <c r="F9" s="30">
        <v>45</v>
      </c>
      <c r="G9" s="24">
        <v>43</v>
      </c>
      <c r="H9" s="24"/>
      <c r="I9" s="24"/>
      <c r="J9" s="29" t="s">
        <v>32</v>
      </c>
      <c r="K9" s="24">
        <v>1400</v>
      </c>
      <c r="L9" s="85"/>
      <c r="M9" s="80">
        <v>60200</v>
      </c>
      <c r="N9" s="80">
        <v>60200</v>
      </c>
      <c r="O9" s="24"/>
      <c r="P9" s="24"/>
      <c r="Q9" s="24"/>
      <c r="R9" s="24"/>
      <c r="S9" s="82">
        <v>60200</v>
      </c>
      <c r="T9" s="59" t="s">
        <v>28</v>
      </c>
      <c r="U9" s="2"/>
      <c r="V9"/>
      <c r="W9"/>
      <c r="X9"/>
    </row>
    <row r="10" spans="1:24" s="4" customFormat="1" ht="87" customHeight="1">
      <c r="A10" s="9">
        <v>5</v>
      </c>
      <c r="B10" s="29" t="s">
        <v>35</v>
      </c>
      <c r="C10" s="17" t="s">
        <v>30</v>
      </c>
      <c r="D10" s="22" t="s">
        <v>31</v>
      </c>
      <c r="E10" s="19" t="s">
        <v>26</v>
      </c>
      <c r="F10" s="30">
        <v>50</v>
      </c>
      <c r="G10" s="24">
        <v>47</v>
      </c>
      <c r="H10" s="24"/>
      <c r="I10" s="24"/>
      <c r="J10" s="29" t="s">
        <v>32</v>
      </c>
      <c r="K10" s="24">
        <v>1400</v>
      </c>
      <c r="L10" s="85"/>
      <c r="M10" s="80">
        <v>65800</v>
      </c>
      <c r="N10" s="80">
        <v>65800</v>
      </c>
      <c r="O10" s="24"/>
      <c r="P10" s="24"/>
      <c r="Q10" s="24"/>
      <c r="R10" s="24"/>
      <c r="S10" s="82">
        <v>65800</v>
      </c>
      <c r="T10" s="59" t="s">
        <v>28</v>
      </c>
      <c r="U10" s="2"/>
      <c r="V10"/>
      <c r="W10"/>
      <c r="X10"/>
    </row>
    <row r="11" spans="1:24" s="4" customFormat="1" ht="87" customHeight="1">
      <c r="A11" s="9">
        <v>6</v>
      </c>
      <c r="B11" s="29" t="s">
        <v>36</v>
      </c>
      <c r="C11" s="31" t="s">
        <v>37</v>
      </c>
      <c r="D11" s="18" t="s">
        <v>25</v>
      </c>
      <c r="E11" s="19" t="s">
        <v>26</v>
      </c>
      <c r="F11" s="30">
        <v>50</v>
      </c>
      <c r="G11" s="24">
        <v>46</v>
      </c>
      <c r="H11" s="24"/>
      <c r="I11" s="24"/>
      <c r="J11" s="29" t="s">
        <v>38</v>
      </c>
      <c r="K11" s="24">
        <v>1920</v>
      </c>
      <c r="L11" s="85"/>
      <c r="M11" s="80">
        <v>88320</v>
      </c>
      <c r="N11" s="80">
        <v>88320</v>
      </c>
      <c r="O11" s="24"/>
      <c r="P11" s="24"/>
      <c r="Q11" s="24"/>
      <c r="R11" s="24"/>
      <c r="S11" s="82">
        <v>88320</v>
      </c>
      <c r="T11" s="59" t="s">
        <v>28</v>
      </c>
      <c r="U11" s="2"/>
      <c r="V11"/>
      <c r="W11"/>
      <c r="X11"/>
    </row>
    <row r="12" spans="1:24" s="4" customFormat="1" ht="87" customHeight="1">
      <c r="A12" s="9">
        <v>7</v>
      </c>
      <c r="B12" s="29" t="s">
        <v>39</v>
      </c>
      <c r="C12" s="17" t="s">
        <v>30</v>
      </c>
      <c r="D12" s="22" t="s">
        <v>31</v>
      </c>
      <c r="E12" s="19" t="s">
        <v>26</v>
      </c>
      <c r="F12" s="30">
        <v>50</v>
      </c>
      <c r="G12" s="24">
        <v>43</v>
      </c>
      <c r="H12" s="24"/>
      <c r="I12" s="24"/>
      <c r="J12" s="29" t="s">
        <v>40</v>
      </c>
      <c r="K12" s="24">
        <v>1400</v>
      </c>
      <c r="L12" s="85"/>
      <c r="M12" s="80">
        <v>60200</v>
      </c>
      <c r="N12" s="80">
        <v>60200</v>
      </c>
      <c r="O12" s="24"/>
      <c r="P12" s="24"/>
      <c r="Q12" s="24"/>
      <c r="R12" s="24"/>
      <c r="S12" s="82">
        <v>60200</v>
      </c>
      <c r="T12" s="59" t="s">
        <v>28</v>
      </c>
      <c r="U12" s="2"/>
      <c r="V12"/>
      <c r="W12"/>
      <c r="X12"/>
    </row>
    <row r="13" spans="1:24" s="3" customFormat="1" ht="87" customHeight="1">
      <c r="A13" s="32">
        <v>8</v>
      </c>
      <c r="B13" s="29" t="s">
        <v>41</v>
      </c>
      <c r="C13" s="29" t="s">
        <v>42</v>
      </c>
      <c r="D13" s="29" t="s">
        <v>43</v>
      </c>
      <c r="E13" s="19" t="s">
        <v>26</v>
      </c>
      <c r="F13" s="33">
        <v>35</v>
      </c>
      <c r="G13" s="24">
        <v>33</v>
      </c>
      <c r="H13" s="24"/>
      <c r="I13" s="24"/>
      <c r="J13" s="29" t="s">
        <v>44</v>
      </c>
      <c r="K13" s="24">
        <v>1680</v>
      </c>
      <c r="L13" s="85"/>
      <c r="M13" s="80">
        <v>55440</v>
      </c>
      <c r="N13" s="80">
        <v>55440</v>
      </c>
      <c r="O13" s="24"/>
      <c r="P13" s="24"/>
      <c r="Q13" s="24"/>
      <c r="R13" s="24"/>
      <c r="S13" s="82">
        <v>55440</v>
      </c>
      <c r="T13" s="59" t="s">
        <v>28</v>
      </c>
      <c r="U13" s="2"/>
      <c r="V13"/>
      <c r="W13"/>
      <c r="X13"/>
    </row>
    <row r="14" spans="1:24" s="3" customFormat="1" ht="87" customHeight="1">
      <c r="A14" s="32">
        <v>9</v>
      </c>
      <c r="B14" s="29" t="s">
        <v>45</v>
      </c>
      <c r="C14" s="29" t="s">
        <v>42</v>
      </c>
      <c r="D14" s="29" t="s">
        <v>43</v>
      </c>
      <c r="E14" s="19" t="s">
        <v>26</v>
      </c>
      <c r="F14" s="33">
        <v>30</v>
      </c>
      <c r="G14" s="24">
        <v>26</v>
      </c>
      <c r="H14" s="24">
        <v>4</v>
      </c>
      <c r="I14" s="24">
        <v>4</v>
      </c>
      <c r="J14" s="29" t="s">
        <v>44</v>
      </c>
      <c r="K14" s="24">
        <v>1680</v>
      </c>
      <c r="L14" s="83">
        <v>6720</v>
      </c>
      <c r="M14" s="83">
        <v>36960</v>
      </c>
      <c r="N14" s="80">
        <v>43680</v>
      </c>
      <c r="O14" s="24"/>
      <c r="P14" s="24"/>
      <c r="Q14" s="24"/>
      <c r="R14" s="24"/>
      <c r="S14" s="82">
        <v>43680</v>
      </c>
      <c r="T14" s="59" t="s">
        <v>28</v>
      </c>
      <c r="U14" s="2"/>
      <c r="V14"/>
      <c r="W14"/>
      <c r="X14"/>
    </row>
    <row r="15" spans="1:24" s="3" customFormat="1" ht="87" customHeight="1">
      <c r="A15" s="32">
        <v>10</v>
      </c>
      <c r="B15" s="29" t="s">
        <v>46</v>
      </c>
      <c r="C15" s="34" t="s">
        <v>47</v>
      </c>
      <c r="D15" s="29" t="s">
        <v>48</v>
      </c>
      <c r="E15" s="19" t="s">
        <v>26</v>
      </c>
      <c r="F15" s="33">
        <v>35</v>
      </c>
      <c r="G15" s="24">
        <v>35</v>
      </c>
      <c r="H15" s="24"/>
      <c r="I15" s="24"/>
      <c r="J15" s="29" t="s">
        <v>49</v>
      </c>
      <c r="K15" s="24">
        <v>840</v>
      </c>
      <c r="L15" s="85"/>
      <c r="M15" s="80">
        <v>29400</v>
      </c>
      <c r="N15" s="80">
        <v>29400</v>
      </c>
      <c r="O15" s="24"/>
      <c r="P15" s="24"/>
      <c r="Q15" s="24"/>
      <c r="R15" s="24"/>
      <c r="S15" s="82">
        <v>29400</v>
      </c>
      <c r="T15" s="59" t="s">
        <v>28</v>
      </c>
      <c r="U15" s="2"/>
      <c r="V15"/>
      <c r="W15"/>
      <c r="X15"/>
    </row>
    <row r="16" spans="1:24" s="3" customFormat="1" ht="87" customHeight="1">
      <c r="A16" s="32">
        <v>11</v>
      </c>
      <c r="B16" s="29" t="s">
        <v>50</v>
      </c>
      <c r="C16" s="29" t="s">
        <v>51</v>
      </c>
      <c r="D16" s="29" t="s">
        <v>52</v>
      </c>
      <c r="E16" s="19" t="s">
        <v>26</v>
      </c>
      <c r="F16" s="33">
        <v>35</v>
      </c>
      <c r="G16" s="24">
        <v>33</v>
      </c>
      <c r="H16" s="24"/>
      <c r="I16" s="24"/>
      <c r="J16" s="29" t="s">
        <v>53</v>
      </c>
      <c r="K16" s="24">
        <v>1440</v>
      </c>
      <c r="L16" s="85"/>
      <c r="M16" s="80">
        <v>47520</v>
      </c>
      <c r="N16" s="80">
        <v>47520</v>
      </c>
      <c r="O16" s="24"/>
      <c r="P16" s="24"/>
      <c r="Q16" s="24"/>
      <c r="R16" s="24"/>
      <c r="S16" s="82">
        <v>47520</v>
      </c>
      <c r="T16" s="59" t="s">
        <v>28</v>
      </c>
      <c r="U16" s="2"/>
      <c r="V16"/>
      <c r="W16"/>
      <c r="X16"/>
    </row>
    <row r="17" spans="1:24" s="3" customFormat="1" ht="87" customHeight="1">
      <c r="A17" s="32">
        <v>12</v>
      </c>
      <c r="B17" s="29" t="s">
        <v>54</v>
      </c>
      <c r="C17" s="29" t="s">
        <v>42</v>
      </c>
      <c r="D17" s="29" t="s">
        <v>43</v>
      </c>
      <c r="E17" s="19" t="s">
        <v>26</v>
      </c>
      <c r="F17" s="33">
        <v>35</v>
      </c>
      <c r="G17" s="24">
        <v>30</v>
      </c>
      <c r="H17" s="24">
        <v>6</v>
      </c>
      <c r="I17" s="24">
        <v>4</v>
      </c>
      <c r="J17" s="29" t="s">
        <v>55</v>
      </c>
      <c r="K17" s="24">
        <v>1680</v>
      </c>
      <c r="L17" s="83">
        <v>6720</v>
      </c>
      <c r="M17" s="83">
        <v>43680</v>
      </c>
      <c r="N17" s="80">
        <v>50400</v>
      </c>
      <c r="O17" s="24"/>
      <c r="P17" s="24"/>
      <c r="Q17" s="24"/>
      <c r="R17" s="24"/>
      <c r="S17" s="82">
        <v>50400</v>
      </c>
      <c r="T17" s="59" t="s">
        <v>28</v>
      </c>
      <c r="U17" s="2"/>
      <c r="V17"/>
      <c r="W17"/>
      <c r="X17"/>
    </row>
    <row r="18" spans="1:24" s="3" customFormat="1" ht="87" customHeight="1">
      <c r="A18" s="32">
        <v>13</v>
      </c>
      <c r="B18" s="29" t="s">
        <v>56</v>
      </c>
      <c r="C18" s="29" t="s">
        <v>42</v>
      </c>
      <c r="D18" s="29" t="s">
        <v>43</v>
      </c>
      <c r="E18" s="19" t="s">
        <v>26</v>
      </c>
      <c r="F18" s="33">
        <v>32</v>
      </c>
      <c r="G18" s="24">
        <v>28</v>
      </c>
      <c r="H18" s="24">
        <v>3</v>
      </c>
      <c r="I18" s="24">
        <v>3</v>
      </c>
      <c r="J18" s="29" t="s">
        <v>57</v>
      </c>
      <c r="K18" s="24">
        <v>1680</v>
      </c>
      <c r="L18" s="83">
        <v>5040</v>
      </c>
      <c r="M18" s="83">
        <v>42000</v>
      </c>
      <c r="N18" s="80">
        <v>47040</v>
      </c>
      <c r="O18" s="24"/>
      <c r="P18" s="24"/>
      <c r="Q18" s="24"/>
      <c r="R18" s="24"/>
      <c r="S18" s="82">
        <v>47040</v>
      </c>
      <c r="T18" s="59" t="s">
        <v>28</v>
      </c>
      <c r="U18" s="2"/>
      <c r="V18"/>
      <c r="W18"/>
      <c r="X18"/>
    </row>
    <row r="19" spans="1:24" s="3" customFormat="1" ht="87" customHeight="1">
      <c r="A19" s="32">
        <v>14</v>
      </c>
      <c r="B19" s="29" t="s">
        <v>58</v>
      </c>
      <c r="C19" s="31" t="s">
        <v>59</v>
      </c>
      <c r="D19" s="29" t="s">
        <v>48</v>
      </c>
      <c r="E19" s="19" t="s">
        <v>26</v>
      </c>
      <c r="F19" s="33">
        <v>50</v>
      </c>
      <c r="G19" s="24">
        <v>48</v>
      </c>
      <c r="H19" s="24">
        <v>48</v>
      </c>
      <c r="I19" s="24">
        <v>46</v>
      </c>
      <c r="J19" s="29" t="s">
        <v>60</v>
      </c>
      <c r="K19" s="24">
        <v>840</v>
      </c>
      <c r="L19" s="83">
        <v>38640</v>
      </c>
      <c r="M19" s="83">
        <v>1680</v>
      </c>
      <c r="N19" s="80">
        <v>40320</v>
      </c>
      <c r="O19" s="29" t="s">
        <v>61</v>
      </c>
      <c r="P19" s="29" t="s">
        <v>62</v>
      </c>
      <c r="Q19" s="24"/>
      <c r="R19" s="106">
        <v>13380</v>
      </c>
      <c r="S19" s="82">
        <v>53700</v>
      </c>
      <c r="T19" s="59" t="s">
        <v>28</v>
      </c>
      <c r="U19" s="2"/>
      <c r="V19"/>
      <c r="W19"/>
      <c r="X19"/>
    </row>
    <row r="20" spans="1:24" s="3" customFormat="1" ht="87" customHeight="1">
      <c r="A20" s="32">
        <v>15</v>
      </c>
      <c r="B20" s="29" t="s">
        <v>63</v>
      </c>
      <c r="C20" s="31" t="s">
        <v>59</v>
      </c>
      <c r="D20" s="29" t="s">
        <v>48</v>
      </c>
      <c r="E20" s="19" t="s">
        <v>26</v>
      </c>
      <c r="F20" s="33">
        <v>39</v>
      </c>
      <c r="G20" s="24">
        <v>38</v>
      </c>
      <c r="H20" s="24">
        <v>31</v>
      </c>
      <c r="I20" s="24">
        <v>31</v>
      </c>
      <c r="J20" s="29" t="s">
        <v>64</v>
      </c>
      <c r="K20" s="24">
        <v>840</v>
      </c>
      <c r="L20" s="83">
        <v>26040</v>
      </c>
      <c r="M20" s="83">
        <v>5880</v>
      </c>
      <c r="N20" s="80">
        <v>31920</v>
      </c>
      <c r="O20" s="29" t="s">
        <v>65</v>
      </c>
      <c r="P20" s="29" t="s">
        <v>66</v>
      </c>
      <c r="Q20" s="24"/>
      <c r="R20" s="106">
        <v>8700</v>
      </c>
      <c r="S20" s="82">
        <v>40620</v>
      </c>
      <c r="T20" s="59" t="s">
        <v>28</v>
      </c>
      <c r="U20" s="2"/>
      <c r="V20"/>
      <c r="W20"/>
      <c r="X20"/>
    </row>
    <row r="21" spans="1:24" s="3" customFormat="1" ht="87" customHeight="1">
      <c r="A21" s="32">
        <v>16</v>
      </c>
      <c r="B21" s="29" t="s">
        <v>67</v>
      </c>
      <c r="C21" s="31" t="s">
        <v>59</v>
      </c>
      <c r="D21" s="29" t="s">
        <v>48</v>
      </c>
      <c r="E21" s="19" t="s">
        <v>26</v>
      </c>
      <c r="F21" s="33">
        <v>43</v>
      </c>
      <c r="G21" s="24">
        <v>43</v>
      </c>
      <c r="H21" s="24">
        <v>19</v>
      </c>
      <c r="I21" s="24">
        <v>19</v>
      </c>
      <c r="J21" s="29" t="s">
        <v>64</v>
      </c>
      <c r="K21" s="24">
        <v>840</v>
      </c>
      <c r="L21" s="83">
        <v>15960</v>
      </c>
      <c r="M21" s="83">
        <v>20160</v>
      </c>
      <c r="N21" s="80">
        <v>36120</v>
      </c>
      <c r="O21" s="29" t="s">
        <v>68</v>
      </c>
      <c r="P21" s="29" t="s">
        <v>69</v>
      </c>
      <c r="Q21" s="24"/>
      <c r="R21" s="106">
        <v>5640</v>
      </c>
      <c r="S21" s="82">
        <v>41760</v>
      </c>
      <c r="T21" s="59" t="s">
        <v>28</v>
      </c>
      <c r="U21" s="2"/>
      <c r="V21"/>
      <c r="W21"/>
      <c r="X21"/>
    </row>
    <row r="22" spans="1:24" s="3" customFormat="1" ht="87" customHeight="1">
      <c r="A22" s="32">
        <v>17</v>
      </c>
      <c r="B22" s="29" t="s">
        <v>70</v>
      </c>
      <c r="C22" s="31" t="s">
        <v>30</v>
      </c>
      <c r="D22" s="22" t="s">
        <v>31</v>
      </c>
      <c r="E22" s="19" t="s">
        <v>26</v>
      </c>
      <c r="F22" s="33">
        <v>50</v>
      </c>
      <c r="G22" s="24">
        <v>48</v>
      </c>
      <c r="H22" s="24">
        <v>2</v>
      </c>
      <c r="I22" s="24">
        <v>2</v>
      </c>
      <c r="J22" s="29" t="s">
        <v>71</v>
      </c>
      <c r="K22" s="24">
        <v>1400</v>
      </c>
      <c r="L22" s="83">
        <v>2800</v>
      </c>
      <c r="M22" s="83">
        <v>64400</v>
      </c>
      <c r="N22" s="80">
        <v>67200</v>
      </c>
      <c r="O22" s="24"/>
      <c r="P22" s="24"/>
      <c r="Q22" s="24"/>
      <c r="R22" s="24"/>
      <c r="S22" s="82">
        <v>67200</v>
      </c>
      <c r="T22" s="59" t="s">
        <v>28</v>
      </c>
      <c r="U22" s="2"/>
      <c r="V22"/>
      <c r="W22"/>
      <c r="X22"/>
    </row>
    <row r="23" spans="1:24" s="3" customFormat="1" ht="87" customHeight="1">
      <c r="A23" s="32">
        <v>18</v>
      </c>
      <c r="B23" s="29" t="s">
        <v>72</v>
      </c>
      <c r="C23" s="31" t="s">
        <v>30</v>
      </c>
      <c r="D23" s="22" t="s">
        <v>31</v>
      </c>
      <c r="E23" s="19" t="s">
        <v>26</v>
      </c>
      <c r="F23" s="33">
        <v>50</v>
      </c>
      <c r="G23" s="24">
        <v>42</v>
      </c>
      <c r="H23" s="24"/>
      <c r="I23" s="24"/>
      <c r="J23" s="29" t="s">
        <v>40</v>
      </c>
      <c r="K23" s="24">
        <v>1400</v>
      </c>
      <c r="L23" s="85"/>
      <c r="M23" s="85">
        <v>58800</v>
      </c>
      <c r="N23" s="80">
        <v>58800</v>
      </c>
      <c r="O23" s="24"/>
      <c r="P23" s="24"/>
      <c r="Q23" s="24"/>
      <c r="R23" s="24"/>
      <c r="S23" s="82">
        <v>58800</v>
      </c>
      <c r="T23" s="59" t="s">
        <v>28</v>
      </c>
      <c r="U23" s="2"/>
      <c r="V23"/>
      <c r="W23"/>
      <c r="X23"/>
    </row>
    <row r="24" spans="1:24" s="5" customFormat="1" ht="54.75" customHeight="1">
      <c r="A24" s="35" t="s">
        <v>19</v>
      </c>
      <c r="B24" s="36"/>
      <c r="C24" s="37"/>
      <c r="D24" s="38"/>
      <c r="E24" s="39"/>
      <c r="F24" s="40">
        <f>SUM(F6:F23)</f>
        <v>777</v>
      </c>
      <c r="G24" s="41">
        <f>SUM(G6:G23)</f>
        <v>710</v>
      </c>
      <c r="H24" s="41">
        <f aca="true" t="shared" si="0" ref="H24:M24">SUM(H14:H22)</f>
        <v>113</v>
      </c>
      <c r="I24" s="41">
        <f t="shared" si="0"/>
        <v>109</v>
      </c>
      <c r="J24" s="41"/>
      <c r="K24" s="41"/>
      <c r="L24" s="85">
        <f t="shared" si="0"/>
        <v>101920</v>
      </c>
      <c r="M24" s="85">
        <f>SUM(M6:M23)</f>
        <v>880600</v>
      </c>
      <c r="N24" s="85">
        <f>SUM(N6:N23)</f>
        <v>982520</v>
      </c>
      <c r="O24" s="41"/>
      <c r="P24" s="41"/>
      <c r="Q24" s="41"/>
      <c r="R24" s="41">
        <f>SUM(R19:R21)</f>
        <v>27720</v>
      </c>
      <c r="S24" s="107">
        <f>SUM(S6:S23)</f>
        <v>1010240</v>
      </c>
      <c r="T24" s="108"/>
      <c r="U24" s="2"/>
      <c r="V24"/>
      <c r="W24"/>
      <c r="X24"/>
    </row>
    <row r="25" spans="1:24" s="5" customFormat="1" ht="54.75" customHeight="1">
      <c r="A25" s="9">
        <v>1</v>
      </c>
      <c r="B25" s="42" t="s">
        <v>73</v>
      </c>
      <c r="C25" s="17" t="s">
        <v>37</v>
      </c>
      <c r="D25" s="22" t="s">
        <v>74</v>
      </c>
      <c r="E25" s="19" t="s">
        <v>75</v>
      </c>
      <c r="F25" s="21">
        <v>38</v>
      </c>
      <c r="G25" s="21">
        <v>37</v>
      </c>
      <c r="H25" s="21"/>
      <c r="I25" s="21"/>
      <c r="J25" s="71" t="s">
        <v>76</v>
      </c>
      <c r="K25" s="72">
        <v>1920</v>
      </c>
      <c r="L25" s="80"/>
      <c r="M25" s="80">
        <v>71040</v>
      </c>
      <c r="N25" s="80">
        <v>71040</v>
      </c>
      <c r="O25" s="81"/>
      <c r="P25" s="82"/>
      <c r="Q25" s="82"/>
      <c r="R25" s="82"/>
      <c r="S25" s="82">
        <v>71040</v>
      </c>
      <c r="T25" s="109" t="s">
        <v>77</v>
      </c>
      <c r="U25" s="2"/>
      <c r="V25"/>
      <c r="W25"/>
      <c r="X25"/>
    </row>
    <row r="26" spans="1:24" s="5" customFormat="1" ht="54.75" customHeight="1">
      <c r="A26" s="9">
        <v>2</v>
      </c>
      <c r="B26" s="42" t="s">
        <v>78</v>
      </c>
      <c r="C26" s="17" t="s">
        <v>79</v>
      </c>
      <c r="D26" s="22" t="s">
        <v>80</v>
      </c>
      <c r="E26" s="19" t="s">
        <v>75</v>
      </c>
      <c r="F26" s="21">
        <v>33</v>
      </c>
      <c r="G26" s="21">
        <v>32</v>
      </c>
      <c r="H26" s="21"/>
      <c r="I26" s="21"/>
      <c r="J26" s="71" t="s">
        <v>81</v>
      </c>
      <c r="K26" s="72">
        <v>900</v>
      </c>
      <c r="L26" s="80"/>
      <c r="M26" s="80">
        <v>28800</v>
      </c>
      <c r="N26" s="80">
        <v>28800</v>
      </c>
      <c r="O26" s="81"/>
      <c r="P26" s="82"/>
      <c r="Q26" s="82"/>
      <c r="R26" s="82"/>
      <c r="S26" s="82">
        <v>28800</v>
      </c>
      <c r="T26" s="109" t="s">
        <v>77</v>
      </c>
      <c r="U26" s="2"/>
      <c r="V26"/>
      <c r="W26"/>
      <c r="X26"/>
    </row>
    <row r="27" spans="1:24" s="5" customFormat="1" ht="54.75" customHeight="1">
      <c r="A27" s="9">
        <v>3</v>
      </c>
      <c r="B27" s="42" t="s">
        <v>82</v>
      </c>
      <c r="C27" s="17" t="s">
        <v>83</v>
      </c>
      <c r="D27" s="22" t="s">
        <v>80</v>
      </c>
      <c r="E27" s="19" t="s">
        <v>75</v>
      </c>
      <c r="F27" s="21">
        <v>39</v>
      </c>
      <c r="G27" s="21">
        <v>36</v>
      </c>
      <c r="H27" s="21"/>
      <c r="I27" s="21"/>
      <c r="J27" s="71" t="s">
        <v>84</v>
      </c>
      <c r="K27" s="72">
        <v>900</v>
      </c>
      <c r="L27" s="80"/>
      <c r="M27" s="80">
        <v>32400</v>
      </c>
      <c r="N27" s="80">
        <v>32400</v>
      </c>
      <c r="O27" s="81"/>
      <c r="P27" s="82"/>
      <c r="Q27" s="82"/>
      <c r="R27" s="82"/>
      <c r="S27" s="82">
        <v>32400</v>
      </c>
      <c r="T27" s="109" t="s">
        <v>77</v>
      </c>
      <c r="U27" s="2"/>
      <c r="V27"/>
      <c r="W27"/>
      <c r="X27"/>
    </row>
    <row r="28" spans="1:24" s="5" customFormat="1" ht="54.75" customHeight="1">
      <c r="A28" s="9">
        <v>4</v>
      </c>
      <c r="B28" s="42" t="s">
        <v>85</v>
      </c>
      <c r="C28" s="17" t="s">
        <v>24</v>
      </c>
      <c r="D28" s="22" t="s">
        <v>74</v>
      </c>
      <c r="E28" s="19" t="s">
        <v>75</v>
      </c>
      <c r="F28" s="21">
        <v>52</v>
      </c>
      <c r="G28" s="21">
        <v>46</v>
      </c>
      <c r="H28" s="21"/>
      <c r="I28" s="21"/>
      <c r="J28" s="71" t="s">
        <v>86</v>
      </c>
      <c r="K28" s="72">
        <v>1920</v>
      </c>
      <c r="L28" s="80"/>
      <c r="M28" s="80">
        <v>88320</v>
      </c>
      <c r="N28" s="80">
        <v>88320</v>
      </c>
      <c r="O28" s="81"/>
      <c r="P28" s="82"/>
      <c r="Q28" s="82"/>
      <c r="R28" s="82"/>
      <c r="S28" s="82">
        <v>88320</v>
      </c>
      <c r="T28" s="109" t="s">
        <v>77</v>
      </c>
      <c r="U28" s="2"/>
      <c r="V28"/>
      <c r="W28"/>
      <c r="X28"/>
    </row>
    <row r="29" spans="1:24" s="5" customFormat="1" ht="54.75" customHeight="1">
      <c r="A29" s="9">
        <v>5</v>
      </c>
      <c r="B29" s="42" t="s">
        <v>82</v>
      </c>
      <c r="C29" s="17" t="s">
        <v>83</v>
      </c>
      <c r="D29" s="22" t="s">
        <v>80</v>
      </c>
      <c r="E29" s="19" t="s">
        <v>75</v>
      </c>
      <c r="F29" s="21">
        <v>45</v>
      </c>
      <c r="G29" s="21">
        <v>45</v>
      </c>
      <c r="H29" s="21"/>
      <c r="I29" s="21"/>
      <c r="J29" s="71" t="s">
        <v>87</v>
      </c>
      <c r="K29" s="72">
        <v>900</v>
      </c>
      <c r="L29" s="80"/>
      <c r="M29" s="80">
        <v>40500</v>
      </c>
      <c r="N29" s="80">
        <v>40500</v>
      </c>
      <c r="O29" s="86"/>
      <c r="P29" s="82"/>
      <c r="Q29" s="82"/>
      <c r="R29" s="82"/>
      <c r="S29" s="82">
        <v>40500</v>
      </c>
      <c r="T29" s="109" t="s">
        <v>77</v>
      </c>
      <c r="U29" s="2"/>
      <c r="V29"/>
      <c r="W29"/>
      <c r="X29"/>
    </row>
    <row r="30" spans="1:24" s="5" customFormat="1" ht="54.75" customHeight="1">
      <c r="A30" s="9">
        <v>6</v>
      </c>
      <c r="B30" s="42" t="s">
        <v>88</v>
      </c>
      <c r="C30" s="17" t="s">
        <v>37</v>
      </c>
      <c r="D30" s="22" t="s">
        <v>74</v>
      </c>
      <c r="E30" s="19" t="s">
        <v>75</v>
      </c>
      <c r="F30" s="21">
        <v>36</v>
      </c>
      <c r="G30" s="21">
        <v>23</v>
      </c>
      <c r="H30" s="21"/>
      <c r="I30" s="21"/>
      <c r="J30" s="71" t="s">
        <v>89</v>
      </c>
      <c r="K30" s="72">
        <v>1920</v>
      </c>
      <c r="L30" s="80"/>
      <c r="M30" s="80">
        <v>44160</v>
      </c>
      <c r="N30" s="80">
        <v>44160</v>
      </c>
      <c r="O30" s="81"/>
      <c r="P30" s="82"/>
      <c r="Q30" s="82"/>
      <c r="R30" s="82"/>
      <c r="S30" s="82">
        <v>44160</v>
      </c>
      <c r="T30" s="109" t="s">
        <v>77</v>
      </c>
      <c r="U30" s="2"/>
      <c r="V30"/>
      <c r="W30"/>
      <c r="X30"/>
    </row>
    <row r="31" spans="1:24" s="5" customFormat="1" ht="54.75" customHeight="1">
      <c r="A31" s="9">
        <v>7</v>
      </c>
      <c r="B31" s="42" t="s">
        <v>85</v>
      </c>
      <c r="C31" s="17" t="s">
        <v>83</v>
      </c>
      <c r="D31" s="22" t="s">
        <v>80</v>
      </c>
      <c r="E31" s="19" t="s">
        <v>75</v>
      </c>
      <c r="F31" s="21">
        <v>30</v>
      </c>
      <c r="G31" s="21">
        <v>28</v>
      </c>
      <c r="H31" s="21"/>
      <c r="I31" s="21"/>
      <c r="J31" s="71" t="s">
        <v>90</v>
      </c>
      <c r="K31" s="72">
        <v>900</v>
      </c>
      <c r="L31" s="80"/>
      <c r="M31" s="80">
        <v>25200</v>
      </c>
      <c r="N31" s="80">
        <v>25200</v>
      </c>
      <c r="O31" s="81"/>
      <c r="P31" s="82"/>
      <c r="Q31" s="82"/>
      <c r="R31" s="82"/>
      <c r="S31" s="82">
        <v>25200</v>
      </c>
      <c r="T31" s="109" t="s">
        <v>77</v>
      </c>
      <c r="U31" s="2"/>
      <c r="V31"/>
      <c r="W31"/>
      <c r="X31"/>
    </row>
    <row r="32" spans="1:24" s="5" customFormat="1" ht="54.75" customHeight="1">
      <c r="A32" s="9">
        <v>8</v>
      </c>
      <c r="B32" s="42" t="s">
        <v>73</v>
      </c>
      <c r="C32" s="17" t="s">
        <v>37</v>
      </c>
      <c r="D32" s="22" t="s">
        <v>74</v>
      </c>
      <c r="E32" s="19" t="s">
        <v>75</v>
      </c>
      <c r="F32" s="24">
        <v>38</v>
      </c>
      <c r="G32" s="24">
        <v>28</v>
      </c>
      <c r="H32" s="24"/>
      <c r="I32" s="24"/>
      <c r="J32" s="29" t="s">
        <v>91</v>
      </c>
      <c r="K32" s="24">
        <v>1920</v>
      </c>
      <c r="L32" s="85"/>
      <c r="M32" s="83">
        <v>53760</v>
      </c>
      <c r="N32" s="83">
        <v>53760</v>
      </c>
      <c r="O32" s="24"/>
      <c r="P32" s="24"/>
      <c r="Q32" s="24"/>
      <c r="R32" s="24"/>
      <c r="S32" s="82">
        <v>53760</v>
      </c>
      <c r="T32" s="109" t="s">
        <v>77</v>
      </c>
      <c r="U32" s="2"/>
      <c r="V32"/>
      <c r="W32"/>
      <c r="X32"/>
    </row>
    <row r="33" spans="1:24" s="5" customFormat="1" ht="54.75" customHeight="1">
      <c r="A33" s="9">
        <v>9</v>
      </c>
      <c r="B33" s="29" t="s">
        <v>88</v>
      </c>
      <c r="C33" s="29" t="s">
        <v>92</v>
      </c>
      <c r="D33" s="29" t="s">
        <v>43</v>
      </c>
      <c r="E33" s="19" t="s">
        <v>75</v>
      </c>
      <c r="F33" s="24">
        <v>35</v>
      </c>
      <c r="G33" s="24">
        <v>29</v>
      </c>
      <c r="H33" s="24"/>
      <c r="I33" s="24"/>
      <c r="J33" s="29" t="s">
        <v>93</v>
      </c>
      <c r="K33" s="24">
        <v>1680</v>
      </c>
      <c r="L33" s="85"/>
      <c r="M33" s="83">
        <v>48720</v>
      </c>
      <c r="N33" s="83">
        <v>48720</v>
      </c>
      <c r="O33" s="24"/>
      <c r="P33" s="24"/>
      <c r="Q33" s="24"/>
      <c r="R33" s="24"/>
      <c r="S33" s="83">
        <v>48720</v>
      </c>
      <c r="T33" s="109" t="s">
        <v>77</v>
      </c>
      <c r="U33" s="2"/>
      <c r="V33"/>
      <c r="W33"/>
      <c r="X33"/>
    </row>
    <row r="34" spans="1:24" s="5" customFormat="1" ht="54.75" customHeight="1">
      <c r="A34" s="9">
        <v>10</v>
      </c>
      <c r="B34" s="42" t="s">
        <v>73</v>
      </c>
      <c r="C34" s="29" t="s">
        <v>92</v>
      </c>
      <c r="D34" s="29" t="s">
        <v>43</v>
      </c>
      <c r="E34" s="19" t="s">
        <v>75</v>
      </c>
      <c r="F34" s="24">
        <v>35</v>
      </c>
      <c r="G34" s="24">
        <v>28</v>
      </c>
      <c r="H34" s="24"/>
      <c r="I34" s="24"/>
      <c r="J34" s="29" t="s">
        <v>94</v>
      </c>
      <c r="K34" s="24">
        <v>1680</v>
      </c>
      <c r="L34" s="85"/>
      <c r="M34" s="83">
        <v>47040</v>
      </c>
      <c r="N34" s="83">
        <v>47040</v>
      </c>
      <c r="O34" s="24"/>
      <c r="P34" s="24"/>
      <c r="Q34" s="24"/>
      <c r="R34" s="24"/>
      <c r="S34" s="83">
        <v>47040</v>
      </c>
      <c r="T34" s="109" t="s">
        <v>77</v>
      </c>
      <c r="U34" s="2"/>
      <c r="V34"/>
      <c r="W34"/>
      <c r="X34"/>
    </row>
    <row r="35" spans="1:24" s="5" customFormat="1" ht="54.75" customHeight="1">
      <c r="A35" s="9">
        <v>11</v>
      </c>
      <c r="B35" s="42" t="s">
        <v>73</v>
      </c>
      <c r="C35" s="29" t="s">
        <v>92</v>
      </c>
      <c r="D35" s="29" t="s">
        <v>43</v>
      </c>
      <c r="E35" s="19" t="s">
        <v>75</v>
      </c>
      <c r="F35" s="24">
        <v>31</v>
      </c>
      <c r="G35" s="24">
        <v>23</v>
      </c>
      <c r="H35" s="24">
        <v>5</v>
      </c>
      <c r="I35" s="24">
        <v>5</v>
      </c>
      <c r="J35" s="29" t="s">
        <v>95</v>
      </c>
      <c r="K35" s="24">
        <v>1680</v>
      </c>
      <c r="L35" s="80">
        <v>8400</v>
      </c>
      <c r="M35" s="83">
        <v>30240</v>
      </c>
      <c r="N35" s="83">
        <v>38640</v>
      </c>
      <c r="O35" s="24"/>
      <c r="P35" s="24"/>
      <c r="Q35" s="24"/>
      <c r="R35" s="24"/>
      <c r="S35" s="83">
        <v>38640</v>
      </c>
      <c r="T35" s="109" t="s">
        <v>77</v>
      </c>
      <c r="U35" s="2"/>
      <c r="V35"/>
      <c r="W35"/>
      <c r="X35"/>
    </row>
    <row r="36" spans="1:24" s="5" customFormat="1" ht="54.75" customHeight="1">
      <c r="A36" s="9">
        <v>12</v>
      </c>
      <c r="B36" s="29" t="s">
        <v>96</v>
      </c>
      <c r="C36" s="29" t="s">
        <v>83</v>
      </c>
      <c r="D36" s="29" t="s">
        <v>80</v>
      </c>
      <c r="E36" s="19" t="s">
        <v>75</v>
      </c>
      <c r="F36" s="24">
        <v>44</v>
      </c>
      <c r="G36" s="24">
        <v>42</v>
      </c>
      <c r="H36" s="24"/>
      <c r="I36" s="24"/>
      <c r="J36" s="29" t="s">
        <v>97</v>
      </c>
      <c r="K36" s="24">
        <v>900</v>
      </c>
      <c r="L36" s="80"/>
      <c r="M36" s="83">
        <v>37800</v>
      </c>
      <c r="N36" s="83">
        <v>37800</v>
      </c>
      <c r="O36" s="24"/>
      <c r="P36" s="24"/>
      <c r="Q36" s="24"/>
      <c r="R36" s="24"/>
      <c r="S36" s="83">
        <v>37800</v>
      </c>
      <c r="T36" s="109" t="s">
        <v>77</v>
      </c>
      <c r="U36" s="2"/>
      <c r="V36"/>
      <c r="W36"/>
      <c r="X36"/>
    </row>
    <row r="37" spans="1:24" s="5" customFormat="1" ht="54.75" customHeight="1">
      <c r="A37" s="43" t="s">
        <v>19</v>
      </c>
      <c r="B37" s="44"/>
      <c r="C37" s="41"/>
      <c r="D37" s="41"/>
      <c r="E37" s="41"/>
      <c r="F37" s="41">
        <f>SUM(F25:F36)</f>
        <v>456</v>
      </c>
      <c r="G37" s="41">
        <f>SUM(G25:G36)</f>
        <v>397</v>
      </c>
      <c r="H37" s="41">
        <v>5</v>
      </c>
      <c r="I37" s="41">
        <v>5</v>
      </c>
      <c r="J37" s="44"/>
      <c r="K37" s="41"/>
      <c r="L37" s="85">
        <v>8400</v>
      </c>
      <c r="M37" s="85">
        <f>SUM(M25:M36)</f>
        <v>547980</v>
      </c>
      <c r="N37" s="85">
        <f>SUM(N25:N36)</f>
        <v>556380</v>
      </c>
      <c r="O37" s="41"/>
      <c r="P37" s="41"/>
      <c r="Q37" s="41"/>
      <c r="R37" s="41"/>
      <c r="S37" s="107">
        <f>SUM(S25:S36)</f>
        <v>556380</v>
      </c>
      <c r="T37" s="41"/>
      <c r="U37" s="2"/>
      <c r="V37"/>
      <c r="W37"/>
      <c r="X37"/>
    </row>
    <row r="38" spans="1:24" s="3" customFormat="1" ht="71.25">
      <c r="A38" s="9">
        <v>1</v>
      </c>
      <c r="B38" s="45" t="s">
        <v>98</v>
      </c>
      <c r="C38" s="46" t="s">
        <v>99</v>
      </c>
      <c r="D38" s="47" t="s">
        <v>31</v>
      </c>
      <c r="E38" s="48" t="s">
        <v>100</v>
      </c>
      <c r="F38" s="49">
        <v>50</v>
      </c>
      <c r="G38" s="49">
        <v>24</v>
      </c>
      <c r="H38" s="49">
        <v>0</v>
      </c>
      <c r="I38" s="49">
        <v>0</v>
      </c>
      <c r="J38" s="45" t="s">
        <v>101</v>
      </c>
      <c r="K38" s="87">
        <v>1400</v>
      </c>
      <c r="L38" s="88">
        <v>0</v>
      </c>
      <c r="M38" s="80">
        <v>33600</v>
      </c>
      <c r="N38" s="80">
        <v>33600</v>
      </c>
      <c r="O38" s="89"/>
      <c r="P38" s="90"/>
      <c r="Q38" s="90"/>
      <c r="R38" s="90"/>
      <c r="S38" s="90">
        <f aca="true" t="shared" si="1" ref="S38:S50">N38+R38</f>
        <v>33600</v>
      </c>
      <c r="T38" s="109" t="s">
        <v>28</v>
      </c>
      <c r="U38" s="2"/>
      <c r="V38"/>
      <c r="W38"/>
      <c r="X38"/>
    </row>
    <row r="39" spans="1:24" s="3" customFormat="1" ht="57">
      <c r="A39" s="9">
        <v>2</v>
      </c>
      <c r="B39" s="45" t="s">
        <v>102</v>
      </c>
      <c r="C39" s="46" t="s">
        <v>103</v>
      </c>
      <c r="D39" s="47" t="s">
        <v>74</v>
      </c>
      <c r="E39" s="48" t="s">
        <v>100</v>
      </c>
      <c r="F39" s="49">
        <v>50</v>
      </c>
      <c r="G39" s="49">
        <v>42</v>
      </c>
      <c r="H39" s="49">
        <v>0</v>
      </c>
      <c r="I39" s="49">
        <v>0</v>
      </c>
      <c r="J39" s="45" t="s">
        <v>104</v>
      </c>
      <c r="K39" s="87">
        <v>1600</v>
      </c>
      <c r="L39" s="88">
        <v>0</v>
      </c>
      <c r="M39" s="80">
        <v>67200</v>
      </c>
      <c r="N39" s="80">
        <v>67200</v>
      </c>
      <c r="O39" s="91"/>
      <c r="P39" s="90"/>
      <c r="Q39" s="90"/>
      <c r="R39" s="90"/>
      <c r="S39" s="90">
        <f t="shared" si="1"/>
        <v>67200</v>
      </c>
      <c r="T39" s="109" t="s">
        <v>28</v>
      </c>
      <c r="U39" s="2"/>
      <c r="V39"/>
      <c r="W39"/>
      <c r="X39"/>
    </row>
    <row r="40" spans="1:24" s="3" customFormat="1" ht="57">
      <c r="A40" s="9">
        <v>3</v>
      </c>
      <c r="B40" s="45" t="s">
        <v>105</v>
      </c>
      <c r="C40" s="45" t="s">
        <v>79</v>
      </c>
      <c r="D40" s="47" t="s">
        <v>80</v>
      </c>
      <c r="E40" s="48" t="s">
        <v>100</v>
      </c>
      <c r="F40" s="49">
        <v>48</v>
      </c>
      <c r="G40" s="49">
        <v>36</v>
      </c>
      <c r="H40" s="49">
        <v>0</v>
      </c>
      <c r="I40" s="49">
        <v>0</v>
      </c>
      <c r="J40" s="45" t="s">
        <v>106</v>
      </c>
      <c r="K40" s="87">
        <v>900</v>
      </c>
      <c r="L40" s="80">
        <v>0</v>
      </c>
      <c r="M40" s="80">
        <v>32400</v>
      </c>
      <c r="N40" s="80">
        <v>32400</v>
      </c>
      <c r="O40" s="91"/>
      <c r="P40" s="90"/>
      <c r="Q40" s="90"/>
      <c r="R40" s="90"/>
      <c r="S40" s="90">
        <f t="shared" si="1"/>
        <v>32400</v>
      </c>
      <c r="T40" s="109" t="s">
        <v>28</v>
      </c>
      <c r="U40" s="2"/>
      <c r="V40"/>
      <c r="W40"/>
      <c r="X40"/>
    </row>
    <row r="41" spans="1:24" s="3" customFormat="1" ht="57">
      <c r="A41" s="9">
        <v>4</v>
      </c>
      <c r="B41" s="45" t="s">
        <v>102</v>
      </c>
      <c r="C41" s="46" t="s">
        <v>99</v>
      </c>
      <c r="D41" s="47" t="s">
        <v>74</v>
      </c>
      <c r="E41" s="48" t="s">
        <v>100</v>
      </c>
      <c r="F41" s="49">
        <v>50</v>
      </c>
      <c r="G41" s="49">
        <v>39</v>
      </c>
      <c r="H41" s="49">
        <v>0</v>
      </c>
      <c r="I41" s="49">
        <v>0</v>
      </c>
      <c r="J41" s="45" t="s">
        <v>107</v>
      </c>
      <c r="K41" s="87">
        <v>1400</v>
      </c>
      <c r="L41" s="80">
        <v>0</v>
      </c>
      <c r="M41" s="80">
        <v>54600</v>
      </c>
      <c r="N41" s="80">
        <v>54600</v>
      </c>
      <c r="O41" s="91"/>
      <c r="P41" s="90"/>
      <c r="Q41" s="90"/>
      <c r="R41" s="90"/>
      <c r="S41" s="90">
        <f t="shared" si="1"/>
        <v>54600</v>
      </c>
      <c r="T41" s="109" t="s">
        <v>28</v>
      </c>
      <c r="U41" s="2"/>
      <c r="V41"/>
      <c r="W41"/>
      <c r="X41"/>
    </row>
    <row r="42" spans="1:24" s="3" customFormat="1" ht="71.25">
      <c r="A42" s="9">
        <v>5</v>
      </c>
      <c r="B42" s="45" t="s">
        <v>98</v>
      </c>
      <c r="C42" s="46" t="s">
        <v>103</v>
      </c>
      <c r="D42" s="47" t="s">
        <v>74</v>
      </c>
      <c r="E42" s="48" t="s">
        <v>100</v>
      </c>
      <c r="F42" s="49">
        <v>46</v>
      </c>
      <c r="G42" s="49">
        <v>43</v>
      </c>
      <c r="H42" s="49">
        <v>0</v>
      </c>
      <c r="I42" s="49">
        <v>0</v>
      </c>
      <c r="J42" s="45" t="s">
        <v>107</v>
      </c>
      <c r="K42" s="87">
        <v>1600</v>
      </c>
      <c r="L42" s="80">
        <v>0</v>
      </c>
      <c r="M42" s="80">
        <v>68800</v>
      </c>
      <c r="N42" s="80">
        <f>43*1600</f>
        <v>68800</v>
      </c>
      <c r="O42" s="92"/>
      <c r="P42" s="90"/>
      <c r="Q42" s="90"/>
      <c r="R42" s="90"/>
      <c r="S42" s="90">
        <f t="shared" si="1"/>
        <v>68800</v>
      </c>
      <c r="T42" s="109" t="s">
        <v>28</v>
      </c>
      <c r="U42" s="2"/>
      <c r="V42"/>
      <c r="W42"/>
      <c r="X42"/>
    </row>
    <row r="43" spans="1:24" s="3" customFormat="1" ht="57">
      <c r="A43" s="9">
        <v>6</v>
      </c>
      <c r="B43" s="45" t="s">
        <v>108</v>
      </c>
      <c r="C43" s="46" t="s">
        <v>99</v>
      </c>
      <c r="D43" s="47" t="s">
        <v>31</v>
      </c>
      <c r="E43" s="48" t="s">
        <v>100</v>
      </c>
      <c r="F43" s="50">
        <v>47</v>
      </c>
      <c r="G43" s="49">
        <v>41</v>
      </c>
      <c r="H43" s="49">
        <v>0</v>
      </c>
      <c r="I43" s="49">
        <v>0</v>
      </c>
      <c r="J43" s="45" t="s">
        <v>109</v>
      </c>
      <c r="K43" s="87">
        <v>1400</v>
      </c>
      <c r="L43" s="80">
        <v>0</v>
      </c>
      <c r="M43" s="80">
        <v>57400</v>
      </c>
      <c r="N43" s="80">
        <f>41*1400</f>
        <v>57400</v>
      </c>
      <c r="O43" s="92"/>
      <c r="P43" s="90"/>
      <c r="Q43" s="90"/>
      <c r="R43" s="90"/>
      <c r="S43" s="90">
        <f t="shared" si="1"/>
        <v>57400</v>
      </c>
      <c r="T43" s="109" t="s">
        <v>28</v>
      </c>
      <c r="U43" s="2"/>
      <c r="V43"/>
      <c r="W43"/>
      <c r="X43"/>
    </row>
    <row r="44" spans="1:24" s="3" customFormat="1" ht="71.25">
      <c r="A44" s="9">
        <v>7</v>
      </c>
      <c r="B44" s="45" t="s">
        <v>110</v>
      </c>
      <c r="C44" s="45" t="s">
        <v>111</v>
      </c>
      <c r="D44" s="47" t="s">
        <v>74</v>
      </c>
      <c r="E44" s="48" t="s">
        <v>100</v>
      </c>
      <c r="F44" s="50">
        <v>50</v>
      </c>
      <c r="G44" s="49">
        <v>49</v>
      </c>
      <c r="H44" s="49">
        <v>0</v>
      </c>
      <c r="I44" s="49">
        <v>0</v>
      </c>
      <c r="J44" s="45" t="s">
        <v>112</v>
      </c>
      <c r="K44" s="87">
        <v>1920</v>
      </c>
      <c r="L44" s="80">
        <v>0</v>
      </c>
      <c r="M44" s="80">
        <v>94080</v>
      </c>
      <c r="N44" s="80">
        <v>94080</v>
      </c>
      <c r="O44" s="92"/>
      <c r="P44" s="90"/>
      <c r="Q44" s="90"/>
      <c r="R44" s="90"/>
      <c r="S44" s="90">
        <f t="shared" si="1"/>
        <v>94080</v>
      </c>
      <c r="T44" s="109" t="s">
        <v>28</v>
      </c>
      <c r="U44" s="2"/>
      <c r="V44"/>
      <c r="W44"/>
      <c r="X44"/>
    </row>
    <row r="45" spans="1:24" s="3" customFormat="1" ht="57">
      <c r="A45" s="9">
        <v>8</v>
      </c>
      <c r="B45" s="45" t="s">
        <v>113</v>
      </c>
      <c r="C45" s="45" t="s">
        <v>111</v>
      </c>
      <c r="D45" s="47" t="s">
        <v>74</v>
      </c>
      <c r="E45" s="48" t="s">
        <v>100</v>
      </c>
      <c r="F45" s="50">
        <v>45</v>
      </c>
      <c r="G45" s="49">
        <v>45</v>
      </c>
      <c r="H45" s="49">
        <v>0</v>
      </c>
      <c r="I45" s="49">
        <v>0</v>
      </c>
      <c r="J45" s="45" t="s">
        <v>114</v>
      </c>
      <c r="K45" s="87">
        <v>1920</v>
      </c>
      <c r="L45" s="80">
        <v>0</v>
      </c>
      <c r="M45" s="80">
        <v>86400</v>
      </c>
      <c r="N45" s="80">
        <v>86400</v>
      </c>
      <c r="O45" s="92"/>
      <c r="P45" s="90"/>
      <c r="Q45" s="90"/>
      <c r="R45" s="90"/>
      <c r="S45" s="90">
        <f t="shared" si="1"/>
        <v>86400</v>
      </c>
      <c r="T45" s="109" t="s">
        <v>28</v>
      </c>
      <c r="U45" s="2"/>
      <c r="V45"/>
      <c r="W45"/>
      <c r="X45"/>
    </row>
    <row r="46" spans="1:24" s="3" customFormat="1" ht="57">
      <c r="A46" s="9">
        <v>9</v>
      </c>
      <c r="B46" s="45" t="s">
        <v>108</v>
      </c>
      <c r="C46" s="46" t="s">
        <v>103</v>
      </c>
      <c r="D46" s="47" t="s">
        <v>74</v>
      </c>
      <c r="E46" s="48" t="s">
        <v>100</v>
      </c>
      <c r="F46" s="50">
        <v>45</v>
      </c>
      <c r="G46" s="49">
        <v>39</v>
      </c>
      <c r="H46" s="49">
        <v>0</v>
      </c>
      <c r="I46" s="49">
        <v>0</v>
      </c>
      <c r="J46" s="45" t="s">
        <v>115</v>
      </c>
      <c r="K46" s="87">
        <v>1600</v>
      </c>
      <c r="L46" s="80">
        <v>0</v>
      </c>
      <c r="M46" s="80">
        <v>62400</v>
      </c>
      <c r="N46" s="80">
        <f>39*1600</f>
        <v>62400</v>
      </c>
      <c r="O46" s="92"/>
      <c r="P46" s="90"/>
      <c r="Q46" s="90"/>
      <c r="R46" s="90"/>
      <c r="S46" s="90">
        <f t="shared" si="1"/>
        <v>62400</v>
      </c>
      <c r="T46" s="109" t="s">
        <v>28</v>
      </c>
      <c r="U46" s="2"/>
      <c r="V46"/>
      <c r="W46"/>
      <c r="X46"/>
    </row>
    <row r="47" spans="1:24" s="3" customFormat="1" ht="57">
      <c r="A47" s="9">
        <v>10</v>
      </c>
      <c r="B47" s="45" t="s">
        <v>116</v>
      </c>
      <c r="C47" s="46" t="s">
        <v>79</v>
      </c>
      <c r="D47" s="47" t="s">
        <v>80</v>
      </c>
      <c r="E47" s="48" t="s">
        <v>100</v>
      </c>
      <c r="F47" s="50">
        <v>41</v>
      </c>
      <c r="G47" s="49">
        <v>38</v>
      </c>
      <c r="H47" s="49">
        <v>14</v>
      </c>
      <c r="I47" s="49">
        <v>12</v>
      </c>
      <c r="J47" s="45" t="s">
        <v>117</v>
      </c>
      <c r="K47" s="87">
        <v>900</v>
      </c>
      <c r="L47" s="80">
        <v>10800</v>
      </c>
      <c r="M47" s="80">
        <v>23400</v>
      </c>
      <c r="N47" s="80">
        <f>38*900</f>
        <v>34200</v>
      </c>
      <c r="O47" s="92"/>
      <c r="P47" s="90"/>
      <c r="Q47" s="90"/>
      <c r="R47" s="90"/>
      <c r="S47" s="90">
        <f t="shared" si="1"/>
        <v>34200</v>
      </c>
      <c r="T47" s="109" t="s">
        <v>28</v>
      </c>
      <c r="U47" s="2"/>
      <c r="V47"/>
      <c r="W47"/>
      <c r="X47"/>
    </row>
    <row r="48" spans="1:24" s="3" customFormat="1" ht="57">
      <c r="A48" s="9">
        <v>11</v>
      </c>
      <c r="B48" s="45" t="s">
        <v>118</v>
      </c>
      <c r="C48" s="45" t="s">
        <v>111</v>
      </c>
      <c r="D48" s="47" t="s">
        <v>74</v>
      </c>
      <c r="E48" s="48" t="s">
        <v>100</v>
      </c>
      <c r="F48" s="50">
        <v>49</v>
      </c>
      <c r="G48" s="49">
        <v>45</v>
      </c>
      <c r="H48" s="49">
        <v>0</v>
      </c>
      <c r="I48" s="49">
        <v>0</v>
      </c>
      <c r="J48" s="45" t="s">
        <v>119</v>
      </c>
      <c r="K48" s="87">
        <v>1920</v>
      </c>
      <c r="L48" s="80">
        <v>0</v>
      </c>
      <c r="M48" s="80">
        <v>86400</v>
      </c>
      <c r="N48" s="80">
        <v>86400</v>
      </c>
      <c r="O48" s="92"/>
      <c r="P48" s="90"/>
      <c r="Q48" s="90"/>
      <c r="R48" s="90"/>
      <c r="S48" s="90">
        <f t="shared" si="1"/>
        <v>86400</v>
      </c>
      <c r="T48" s="109" t="s">
        <v>28</v>
      </c>
      <c r="U48" s="2"/>
      <c r="V48"/>
      <c r="W48"/>
      <c r="X48"/>
    </row>
    <row r="49" spans="1:24" s="3" customFormat="1" ht="57">
      <c r="A49" s="9">
        <v>12</v>
      </c>
      <c r="B49" s="45" t="s">
        <v>120</v>
      </c>
      <c r="C49" s="46" t="s">
        <v>103</v>
      </c>
      <c r="D49" s="47" t="s">
        <v>74</v>
      </c>
      <c r="E49" s="48" t="s">
        <v>100</v>
      </c>
      <c r="F49" s="50">
        <v>49</v>
      </c>
      <c r="G49" s="49">
        <v>44</v>
      </c>
      <c r="H49" s="49">
        <v>7</v>
      </c>
      <c r="I49" s="49">
        <v>6</v>
      </c>
      <c r="J49" s="45" t="s">
        <v>121</v>
      </c>
      <c r="K49" s="87">
        <v>1600</v>
      </c>
      <c r="L49" s="80">
        <f>I49*K49</f>
        <v>9600</v>
      </c>
      <c r="M49" s="80">
        <v>60800</v>
      </c>
      <c r="N49" s="80">
        <v>70400</v>
      </c>
      <c r="O49" s="92"/>
      <c r="P49" s="90"/>
      <c r="Q49" s="90"/>
      <c r="R49" s="90"/>
      <c r="S49" s="90">
        <f t="shared" si="1"/>
        <v>70400</v>
      </c>
      <c r="T49" s="109" t="s">
        <v>28</v>
      </c>
      <c r="U49" s="2"/>
      <c r="V49"/>
      <c r="W49"/>
      <c r="X49"/>
    </row>
    <row r="50" spans="1:24" s="3" customFormat="1" ht="71.25">
      <c r="A50" s="9">
        <v>13</v>
      </c>
      <c r="B50" s="51" t="s">
        <v>122</v>
      </c>
      <c r="C50" s="45" t="s">
        <v>111</v>
      </c>
      <c r="D50" s="47" t="s">
        <v>74</v>
      </c>
      <c r="E50" s="48" t="s">
        <v>100</v>
      </c>
      <c r="F50" s="50">
        <v>46</v>
      </c>
      <c r="G50" s="49">
        <v>45</v>
      </c>
      <c r="H50" s="49">
        <v>4</v>
      </c>
      <c r="I50" s="49">
        <v>4</v>
      </c>
      <c r="J50" s="45" t="s">
        <v>123</v>
      </c>
      <c r="K50" s="87">
        <v>1920</v>
      </c>
      <c r="L50" s="80">
        <v>7680</v>
      </c>
      <c r="M50" s="80">
        <v>78720</v>
      </c>
      <c r="N50" s="80">
        <v>86400</v>
      </c>
      <c r="O50" s="92"/>
      <c r="P50" s="90"/>
      <c r="Q50" s="90"/>
      <c r="R50" s="90"/>
      <c r="S50" s="90">
        <f t="shared" si="1"/>
        <v>86400</v>
      </c>
      <c r="T50" s="109" t="s">
        <v>28</v>
      </c>
      <c r="U50" s="2"/>
      <c r="V50"/>
      <c r="W50"/>
      <c r="X50"/>
    </row>
    <row r="51" spans="1:24" s="3" customFormat="1" ht="48.75" customHeight="1">
      <c r="A51" s="52" t="s">
        <v>19</v>
      </c>
      <c r="B51" s="53"/>
      <c r="C51" s="54"/>
      <c r="D51" s="55"/>
      <c r="E51" s="56"/>
      <c r="F51" s="56">
        <f aca="true" t="shared" si="2" ref="F51:I51">SUM(F38:F50)</f>
        <v>616</v>
      </c>
      <c r="G51" s="56">
        <f t="shared" si="2"/>
        <v>530</v>
      </c>
      <c r="H51" s="56">
        <f t="shared" si="2"/>
        <v>25</v>
      </c>
      <c r="I51" s="56">
        <f t="shared" si="2"/>
        <v>22</v>
      </c>
      <c r="J51" s="56"/>
      <c r="K51" s="56"/>
      <c r="L51" s="93">
        <f>SUM(L38:L50)</f>
        <v>28080</v>
      </c>
      <c r="M51" s="93">
        <f>SUM(M38:M50)</f>
        <v>806200</v>
      </c>
      <c r="N51" s="93">
        <f>SUM(L51:M51)</f>
        <v>834280</v>
      </c>
      <c r="O51" s="56"/>
      <c r="P51" s="56"/>
      <c r="Q51" s="56"/>
      <c r="R51" s="56"/>
      <c r="S51" s="110">
        <v>834280</v>
      </c>
      <c r="T51" s="56"/>
      <c r="U51" s="2"/>
      <c r="V51"/>
      <c r="W51"/>
      <c r="X51"/>
    </row>
    <row r="52" spans="1:21" ht="85.5">
      <c r="A52" s="9">
        <v>1</v>
      </c>
      <c r="B52" s="57" t="s">
        <v>124</v>
      </c>
      <c r="C52" s="17" t="s">
        <v>125</v>
      </c>
      <c r="D52" s="22" t="s">
        <v>74</v>
      </c>
      <c r="E52" s="19" t="s">
        <v>126</v>
      </c>
      <c r="F52" s="21">
        <v>50</v>
      </c>
      <c r="G52" s="21">
        <v>37</v>
      </c>
      <c r="H52" s="21"/>
      <c r="I52" s="21"/>
      <c r="J52" s="76" t="s">
        <v>127</v>
      </c>
      <c r="K52" s="77">
        <v>1920</v>
      </c>
      <c r="L52" s="94"/>
      <c r="M52" s="94">
        <v>71040</v>
      </c>
      <c r="N52" s="94">
        <v>71040</v>
      </c>
      <c r="O52" s="26"/>
      <c r="P52" s="95"/>
      <c r="Q52" s="95"/>
      <c r="R52" s="95"/>
      <c r="S52" s="94">
        <v>71040</v>
      </c>
      <c r="T52" s="109" t="s">
        <v>28</v>
      </c>
      <c r="U52" s="2"/>
    </row>
    <row r="53" spans="1:21" ht="85.5">
      <c r="A53" s="9">
        <v>2</v>
      </c>
      <c r="B53" s="57" t="s">
        <v>124</v>
      </c>
      <c r="C53" s="17" t="s">
        <v>125</v>
      </c>
      <c r="D53" s="22" t="s">
        <v>74</v>
      </c>
      <c r="E53" s="19" t="s">
        <v>126</v>
      </c>
      <c r="F53" s="58">
        <v>43</v>
      </c>
      <c r="G53" s="58">
        <v>26</v>
      </c>
      <c r="H53" s="21"/>
      <c r="I53" s="21"/>
      <c r="J53" s="96" t="s">
        <v>128</v>
      </c>
      <c r="K53" s="77">
        <v>1920</v>
      </c>
      <c r="L53" s="97"/>
      <c r="M53" s="94">
        <v>49920</v>
      </c>
      <c r="N53" s="94">
        <v>49920</v>
      </c>
      <c r="O53" s="96"/>
      <c r="P53" s="96"/>
      <c r="Q53" s="98"/>
      <c r="R53" s="95"/>
      <c r="S53" s="94">
        <v>49920</v>
      </c>
      <c r="T53" s="109" t="s">
        <v>28</v>
      </c>
      <c r="U53" s="2"/>
    </row>
    <row r="54" spans="1:21" ht="85.5">
      <c r="A54" s="9">
        <v>3</v>
      </c>
      <c r="B54" s="57" t="s">
        <v>129</v>
      </c>
      <c r="C54" s="17" t="s">
        <v>130</v>
      </c>
      <c r="D54" s="22" t="s">
        <v>131</v>
      </c>
      <c r="E54" s="19" t="s">
        <v>126</v>
      </c>
      <c r="F54" s="58">
        <v>50</v>
      </c>
      <c r="G54" s="58">
        <v>45</v>
      </c>
      <c r="H54" s="21"/>
      <c r="I54" s="21"/>
      <c r="J54" s="96" t="s">
        <v>132</v>
      </c>
      <c r="K54" s="98">
        <v>960</v>
      </c>
      <c r="L54" s="97"/>
      <c r="M54" s="94">
        <v>43200</v>
      </c>
      <c r="N54" s="94">
        <v>43200</v>
      </c>
      <c r="O54" s="96"/>
      <c r="P54" s="96"/>
      <c r="Q54" s="98"/>
      <c r="R54" s="95"/>
      <c r="S54" s="94">
        <v>43200</v>
      </c>
      <c r="T54" s="109" t="s">
        <v>28</v>
      </c>
      <c r="U54" s="2"/>
    </row>
    <row r="55" spans="1:21" ht="85.5">
      <c r="A55" s="9">
        <v>4</v>
      </c>
      <c r="B55" s="57" t="s">
        <v>133</v>
      </c>
      <c r="C55" s="17" t="s">
        <v>134</v>
      </c>
      <c r="D55" s="59" t="s">
        <v>135</v>
      </c>
      <c r="E55" s="19" t="s">
        <v>126</v>
      </c>
      <c r="F55" s="58">
        <v>50</v>
      </c>
      <c r="G55" s="58">
        <v>49</v>
      </c>
      <c r="H55" s="21"/>
      <c r="I55" s="21"/>
      <c r="J55" s="96" t="s">
        <v>136</v>
      </c>
      <c r="K55" s="99">
        <v>960</v>
      </c>
      <c r="L55" s="93"/>
      <c r="M55" s="94">
        <v>47040</v>
      </c>
      <c r="N55" s="94">
        <v>47040</v>
      </c>
      <c r="O55" s="99"/>
      <c r="P55" s="99"/>
      <c r="Q55" s="111"/>
      <c r="R55" s="95"/>
      <c r="S55" s="94">
        <v>47040</v>
      </c>
      <c r="T55" s="109" t="s">
        <v>28</v>
      </c>
      <c r="U55" s="2"/>
    </row>
    <row r="56" spans="1:21" ht="85.5">
      <c r="A56" s="9">
        <v>5</v>
      </c>
      <c r="B56" s="57" t="s">
        <v>133</v>
      </c>
      <c r="C56" s="17" t="s">
        <v>30</v>
      </c>
      <c r="D56" s="59" t="s">
        <v>31</v>
      </c>
      <c r="E56" s="19" t="s">
        <v>126</v>
      </c>
      <c r="F56" s="58">
        <v>50</v>
      </c>
      <c r="G56" s="58">
        <v>40</v>
      </c>
      <c r="H56" s="21"/>
      <c r="I56" s="21"/>
      <c r="J56" s="96" t="s">
        <v>137</v>
      </c>
      <c r="K56" s="99">
        <v>1400</v>
      </c>
      <c r="L56" s="93"/>
      <c r="M56" s="94">
        <v>56000</v>
      </c>
      <c r="N56" s="94">
        <v>56000</v>
      </c>
      <c r="O56" s="99"/>
      <c r="P56" s="99"/>
      <c r="Q56" s="111"/>
      <c r="R56" s="95"/>
      <c r="S56" s="94">
        <v>56000</v>
      </c>
      <c r="T56" s="109" t="s">
        <v>28</v>
      </c>
      <c r="U56" s="2"/>
    </row>
    <row r="57" spans="1:21" ht="85.5">
      <c r="A57" s="9">
        <v>6</v>
      </c>
      <c r="B57" s="57" t="s">
        <v>138</v>
      </c>
      <c r="C57" s="17" t="s">
        <v>139</v>
      </c>
      <c r="D57" s="59" t="s">
        <v>52</v>
      </c>
      <c r="E57" s="19" t="s">
        <v>126</v>
      </c>
      <c r="F57" s="58">
        <v>30</v>
      </c>
      <c r="G57" s="58">
        <v>26</v>
      </c>
      <c r="H57" s="21"/>
      <c r="I57" s="21"/>
      <c r="J57" s="96" t="s">
        <v>140</v>
      </c>
      <c r="K57" s="99">
        <v>1440</v>
      </c>
      <c r="L57" s="93"/>
      <c r="M57" s="94">
        <v>37440</v>
      </c>
      <c r="N57" s="94">
        <v>37440</v>
      </c>
      <c r="O57" s="99"/>
      <c r="P57" s="99"/>
      <c r="Q57" s="111"/>
      <c r="R57" s="95"/>
      <c r="S57" s="94">
        <v>37440</v>
      </c>
      <c r="T57" s="109" t="s">
        <v>28</v>
      </c>
      <c r="U57" s="2"/>
    </row>
    <row r="58" spans="1:21" ht="85.5">
      <c r="A58" s="9">
        <v>7</v>
      </c>
      <c r="B58" s="57" t="s">
        <v>141</v>
      </c>
      <c r="C58" s="17" t="s">
        <v>134</v>
      </c>
      <c r="D58" s="59" t="s">
        <v>135</v>
      </c>
      <c r="E58" s="19" t="s">
        <v>126</v>
      </c>
      <c r="F58" s="58">
        <v>50</v>
      </c>
      <c r="G58" s="58">
        <v>49</v>
      </c>
      <c r="H58" s="21"/>
      <c r="I58" s="21"/>
      <c r="J58" s="96" t="s">
        <v>142</v>
      </c>
      <c r="K58" s="99">
        <v>960</v>
      </c>
      <c r="L58" s="93"/>
      <c r="M58" s="94">
        <v>47040</v>
      </c>
      <c r="N58" s="94">
        <v>47040</v>
      </c>
      <c r="O58" s="99"/>
      <c r="P58" s="99"/>
      <c r="Q58" s="111"/>
      <c r="R58" s="95"/>
      <c r="S58" s="94">
        <v>47040</v>
      </c>
      <c r="T58" s="109" t="s">
        <v>28</v>
      </c>
      <c r="U58" s="2"/>
    </row>
    <row r="59" spans="1:21" ht="85.5">
      <c r="A59" s="9">
        <v>8</v>
      </c>
      <c r="B59" s="57" t="s">
        <v>124</v>
      </c>
      <c r="C59" s="17" t="s">
        <v>134</v>
      </c>
      <c r="D59" s="59" t="s">
        <v>135</v>
      </c>
      <c r="E59" s="19" t="s">
        <v>126</v>
      </c>
      <c r="F59" s="58">
        <v>50</v>
      </c>
      <c r="G59" s="58">
        <v>48</v>
      </c>
      <c r="H59" s="21"/>
      <c r="I59" s="21"/>
      <c r="J59" s="96" t="s">
        <v>143</v>
      </c>
      <c r="K59" s="99">
        <v>960</v>
      </c>
      <c r="L59" s="93"/>
      <c r="M59" s="94">
        <v>46080</v>
      </c>
      <c r="N59" s="94">
        <v>46080</v>
      </c>
      <c r="O59" s="99"/>
      <c r="P59" s="99"/>
      <c r="Q59" s="111"/>
      <c r="R59" s="95"/>
      <c r="S59" s="94">
        <v>46080</v>
      </c>
      <c r="T59" s="109" t="s">
        <v>28</v>
      </c>
      <c r="U59" s="2"/>
    </row>
    <row r="60" spans="1:21" ht="85.5">
      <c r="A60" s="9">
        <v>9</v>
      </c>
      <c r="B60" s="57" t="s">
        <v>144</v>
      </c>
      <c r="C60" s="17" t="s">
        <v>139</v>
      </c>
      <c r="D60" s="59" t="s">
        <v>52</v>
      </c>
      <c r="E60" s="19" t="s">
        <v>126</v>
      </c>
      <c r="F60" s="58">
        <v>30</v>
      </c>
      <c r="G60" s="58">
        <v>26</v>
      </c>
      <c r="H60" s="21"/>
      <c r="I60" s="21"/>
      <c r="J60" s="96" t="s">
        <v>145</v>
      </c>
      <c r="K60" s="99">
        <v>1440</v>
      </c>
      <c r="L60" s="93"/>
      <c r="M60" s="94">
        <v>37440</v>
      </c>
      <c r="N60" s="94">
        <v>37440</v>
      </c>
      <c r="O60" s="99"/>
      <c r="P60" s="99"/>
      <c r="Q60" s="111"/>
      <c r="R60" s="95"/>
      <c r="S60" s="94">
        <v>37440</v>
      </c>
      <c r="T60" s="109" t="s">
        <v>28</v>
      </c>
      <c r="U60" s="2"/>
    </row>
    <row r="61" spans="1:21" ht="39.75" customHeight="1">
      <c r="A61" s="60" t="s">
        <v>19</v>
      </c>
      <c r="B61" s="61"/>
      <c r="C61" s="62"/>
      <c r="D61" s="63"/>
      <c r="E61" s="64"/>
      <c r="F61" s="64">
        <f>SUM(F52:F60)</f>
        <v>403</v>
      </c>
      <c r="G61" s="64">
        <f>SUM(G52:G60)</f>
        <v>346</v>
      </c>
      <c r="H61" s="64"/>
      <c r="I61" s="64"/>
      <c r="J61" s="64"/>
      <c r="K61" s="64"/>
      <c r="L61" s="100"/>
      <c r="M61" s="100">
        <f>SUM(M52:M60)</f>
        <v>435200</v>
      </c>
      <c r="N61" s="100">
        <f>SUM(N52:N60)</f>
        <v>435200</v>
      </c>
      <c r="O61" s="64"/>
      <c r="P61" s="64"/>
      <c r="Q61" s="60"/>
      <c r="R61" s="112"/>
      <c r="S61" s="113">
        <f>SUM(S52:S60)</f>
        <v>435200</v>
      </c>
      <c r="T61" s="114"/>
      <c r="U61" s="2"/>
    </row>
    <row r="62" spans="1:21" ht="71.25">
      <c r="A62" s="9">
        <v>1</v>
      </c>
      <c r="B62" s="65" t="s">
        <v>146</v>
      </c>
      <c r="C62" s="66" t="s">
        <v>147</v>
      </c>
      <c r="D62" s="47" t="s">
        <v>74</v>
      </c>
      <c r="E62" s="66" t="s">
        <v>148</v>
      </c>
      <c r="F62" s="67">
        <v>45</v>
      </c>
      <c r="G62" s="67">
        <v>44</v>
      </c>
      <c r="H62" s="67">
        <v>1</v>
      </c>
      <c r="I62" s="67">
        <v>0</v>
      </c>
      <c r="J62" s="101" t="s">
        <v>149</v>
      </c>
      <c r="K62" s="72">
        <v>1600</v>
      </c>
      <c r="L62" s="102"/>
      <c r="M62" s="94">
        <v>70400</v>
      </c>
      <c r="N62" s="94">
        <f aca="true" t="shared" si="3" ref="N62:N67">G62*K62</f>
        <v>70400</v>
      </c>
      <c r="O62" s="91">
        <v>0</v>
      </c>
      <c r="P62" s="90">
        <v>0</v>
      </c>
      <c r="Q62" s="90">
        <v>0</v>
      </c>
      <c r="R62" s="90">
        <v>0</v>
      </c>
      <c r="S62" s="90">
        <f aca="true" t="shared" si="4" ref="S62:S66">G62*K62</f>
        <v>70400</v>
      </c>
      <c r="T62" s="90" t="s">
        <v>28</v>
      </c>
      <c r="U62" s="2"/>
    </row>
    <row r="63" spans="1:21" ht="71.25">
      <c r="A63" s="9">
        <v>2</v>
      </c>
      <c r="B63" s="65" t="s">
        <v>146</v>
      </c>
      <c r="C63" s="66" t="s">
        <v>147</v>
      </c>
      <c r="D63" s="47" t="s">
        <v>74</v>
      </c>
      <c r="E63" s="66" t="s">
        <v>148</v>
      </c>
      <c r="F63" s="67">
        <v>49</v>
      </c>
      <c r="G63" s="67">
        <v>48</v>
      </c>
      <c r="H63" s="67">
        <v>5</v>
      </c>
      <c r="I63" s="67">
        <v>4</v>
      </c>
      <c r="J63" s="103" t="s">
        <v>150</v>
      </c>
      <c r="K63" s="104">
        <v>1600</v>
      </c>
      <c r="L63" s="94">
        <v>6400</v>
      </c>
      <c r="M63" s="94">
        <v>70400</v>
      </c>
      <c r="N63" s="94">
        <f t="shared" si="3"/>
        <v>76800</v>
      </c>
      <c r="O63" s="91">
        <v>0</v>
      </c>
      <c r="P63" s="90">
        <v>0</v>
      </c>
      <c r="Q63" s="90">
        <v>0</v>
      </c>
      <c r="R63" s="90">
        <v>0</v>
      </c>
      <c r="S63" s="90">
        <f t="shared" si="4"/>
        <v>76800</v>
      </c>
      <c r="T63" s="90" t="s">
        <v>28</v>
      </c>
      <c r="U63" s="2"/>
    </row>
    <row r="64" spans="1:21" ht="57">
      <c r="A64" s="9">
        <v>3</v>
      </c>
      <c r="B64" s="65" t="s">
        <v>151</v>
      </c>
      <c r="C64" s="68" t="s">
        <v>147</v>
      </c>
      <c r="D64" s="47" t="s">
        <v>74</v>
      </c>
      <c r="E64" s="48" t="s">
        <v>152</v>
      </c>
      <c r="F64" s="67">
        <v>49</v>
      </c>
      <c r="G64" s="67">
        <v>45</v>
      </c>
      <c r="H64" s="67">
        <v>26</v>
      </c>
      <c r="I64" s="67">
        <v>24</v>
      </c>
      <c r="J64" s="105" t="s">
        <v>153</v>
      </c>
      <c r="K64" s="104">
        <v>1600</v>
      </c>
      <c r="L64" s="94">
        <v>38400</v>
      </c>
      <c r="M64" s="94">
        <v>33600</v>
      </c>
      <c r="N64" s="94">
        <f t="shared" si="3"/>
        <v>72000</v>
      </c>
      <c r="O64" s="91">
        <v>0</v>
      </c>
      <c r="P64" s="90">
        <v>0</v>
      </c>
      <c r="Q64" s="90">
        <v>0</v>
      </c>
      <c r="R64" s="90"/>
      <c r="S64" s="90">
        <f t="shared" si="4"/>
        <v>72000</v>
      </c>
      <c r="T64" s="90" t="s">
        <v>28</v>
      </c>
      <c r="U64" s="2"/>
    </row>
    <row r="65" spans="1:21" ht="57">
      <c r="A65" s="9">
        <v>4</v>
      </c>
      <c r="B65" s="65" t="s">
        <v>146</v>
      </c>
      <c r="C65" s="68" t="s">
        <v>134</v>
      </c>
      <c r="D65" s="47" t="s">
        <v>135</v>
      </c>
      <c r="E65" s="48" t="s">
        <v>152</v>
      </c>
      <c r="F65" s="67">
        <v>37</v>
      </c>
      <c r="G65" s="67">
        <v>36</v>
      </c>
      <c r="H65" s="67">
        <v>18</v>
      </c>
      <c r="I65" s="67">
        <v>18</v>
      </c>
      <c r="J65" s="105" t="s">
        <v>154</v>
      </c>
      <c r="K65" s="104">
        <v>960</v>
      </c>
      <c r="L65" s="94">
        <v>17280</v>
      </c>
      <c r="M65" s="94">
        <v>17280</v>
      </c>
      <c r="N65" s="94">
        <f t="shared" si="3"/>
        <v>34560</v>
      </c>
      <c r="O65" s="91">
        <v>0</v>
      </c>
      <c r="P65" s="90">
        <v>0</v>
      </c>
      <c r="Q65" s="90">
        <v>0</v>
      </c>
      <c r="R65" s="90"/>
      <c r="S65" s="90">
        <f t="shared" si="4"/>
        <v>34560</v>
      </c>
      <c r="T65" s="90" t="s">
        <v>28</v>
      </c>
      <c r="U65" s="2"/>
    </row>
    <row r="66" spans="1:21" ht="57">
      <c r="A66" s="9">
        <v>5</v>
      </c>
      <c r="B66" s="65" t="s">
        <v>155</v>
      </c>
      <c r="C66" s="68" t="s">
        <v>134</v>
      </c>
      <c r="D66" s="47" t="s">
        <v>135</v>
      </c>
      <c r="E66" s="48" t="s">
        <v>152</v>
      </c>
      <c r="F66" s="67">
        <v>46</v>
      </c>
      <c r="G66" s="67">
        <v>29</v>
      </c>
      <c r="H66" s="67">
        <v>0</v>
      </c>
      <c r="I66" s="67">
        <v>0</v>
      </c>
      <c r="J66" s="105" t="s">
        <v>156</v>
      </c>
      <c r="K66" s="104">
        <v>960</v>
      </c>
      <c r="L66" s="94"/>
      <c r="M66" s="94">
        <v>27840</v>
      </c>
      <c r="N66" s="94">
        <f t="shared" si="3"/>
        <v>27840</v>
      </c>
      <c r="O66" s="91">
        <v>0</v>
      </c>
      <c r="P66" s="90">
        <v>0</v>
      </c>
      <c r="Q66" s="90">
        <v>0</v>
      </c>
      <c r="R66" s="90"/>
      <c r="S66" s="90">
        <f t="shared" si="4"/>
        <v>27840</v>
      </c>
      <c r="T66" s="90" t="s">
        <v>28</v>
      </c>
      <c r="U66" s="2"/>
    </row>
    <row r="67" spans="1:21" ht="57">
      <c r="A67" s="13">
        <v>6</v>
      </c>
      <c r="B67" s="115" t="s">
        <v>155</v>
      </c>
      <c r="C67" s="116" t="s">
        <v>134</v>
      </c>
      <c r="D67" s="117" t="s">
        <v>135</v>
      </c>
      <c r="E67" s="118" t="s">
        <v>152</v>
      </c>
      <c r="F67" s="119">
        <v>50</v>
      </c>
      <c r="G67" s="119">
        <v>48</v>
      </c>
      <c r="H67" s="119">
        <v>2</v>
      </c>
      <c r="I67" s="119">
        <v>2</v>
      </c>
      <c r="J67" s="125" t="s">
        <v>157</v>
      </c>
      <c r="K67" s="126">
        <v>960</v>
      </c>
      <c r="L67" s="127">
        <v>1920</v>
      </c>
      <c r="M67" s="127">
        <v>44160</v>
      </c>
      <c r="N67" s="128">
        <f t="shared" si="3"/>
        <v>46080</v>
      </c>
      <c r="O67" s="129" t="s">
        <v>158</v>
      </c>
      <c r="P67" s="127" t="s">
        <v>159</v>
      </c>
      <c r="Q67" s="127"/>
      <c r="R67" s="127">
        <v>960</v>
      </c>
      <c r="S67" s="127">
        <f>N67+R67</f>
        <v>47040</v>
      </c>
      <c r="T67" s="127" t="s">
        <v>28</v>
      </c>
      <c r="U67" s="2"/>
    </row>
    <row r="68" spans="1:21" ht="43.5" customHeight="1">
      <c r="A68" s="120" t="s">
        <v>19</v>
      </c>
      <c r="B68" s="120"/>
      <c r="C68" s="120"/>
      <c r="D68" s="120"/>
      <c r="E68" s="120"/>
      <c r="F68" s="41">
        <f aca="true" t="shared" si="5" ref="F68:I68">SUM(F62:F67)</f>
        <v>276</v>
      </c>
      <c r="G68" s="41">
        <f t="shared" si="5"/>
        <v>250</v>
      </c>
      <c r="H68" s="41">
        <f t="shared" si="5"/>
        <v>52</v>
      </c>
      <c r="I68" s="41">
        <f t="shared" si="5"/>
        <v>48</v>
      </c>
      <c r="J68" s="41"/>
      <c r="K68" s="41"/>
      <c r="L68" s="41">
        <f>SUM(L63:L67)</f>
        <v>64000</v>
      </c>
      <c r="M68" s="130">
        <f aca="true" t="shared" si="6" ref="M68:S68">SUM(M62:M67)</f>
        <v>263680</v>
      </c>
      <c r="N68" s="130">
        <f t="shared" si="6"/>
        <v>327680</v>
      </c>
      <c r="O68" s="130"/>
      <c r="P68" s="130"/>
      <c r="Q68" s="130"/>
      <c r="R68" s="130">
        <f t="shared" si="6"/>
        <v>960</v>
      </c>
      <c r="S68" s="130">
        <f t="shared" si="6"/>
        <v>328640</v>
      </c>
      <c r="T68" s="41"/>
      <c r="U68" s="2"/>
    </row>
    <row r="69" spans="1:21" ht="48" customHeight="1">
      <c r="A69" s="121" t="s">
        <v>160</v>
      </c>
      <c r="B69" s="122"/>
      <c r="C69" s="122"/>
      <c r="D69" s="122"/>
      <c r="E69" s="123"/>
      <c r="F69" s="124">
        <f>F24+F37+F51+F61+F68</f>
        <v>2528</v>
      </c>
      <c r="G69" s="124">
        <f>G24+G37+G51+G61+G68</f>
        <v>2233</v>
      </c>
      <c r="H69" s="124">
        <f>H24+H37+H51+H68</f>
        <v>195</v>
      </c>
      <c r="I69" s="124">
        <f>I24+I37+I51+I68</f>
        <v>184</v>
      </c>
      <c r="J69" s="124"/>
      <c r="K69" s="124"/>
      <c r="L69" s="124">
        <f>L24+L37+L51+L68</f>
        <v>202400</v>
      </c>
      <c r="M69" s="124">
        <f>M24+M51+M37+M61+M68</f>
        <v>2933660</v>
      </c>
      <c r="N69" s="124">
        <f>N24+N37+N51+N61+N68</f>
        <v>3136060</v>
      </c>
      <c r="O69" s="124"/>
      <c r="P69" s="124"/>
      <c r="Q69" s="124"/>
      <c r="R69" s="124">
        <f>R24+R68</f>
        <v>28680</v>
      </c>
      <c r="S69" s="124">
        <f>S24+S37+S51+S61+S68</f>
        <v>3164740</v>
      </c>
      <c r="T69" s="124"/>
      <c r="U69" s="2"/>
    </row>
  </sheetData>
  <sheetProtection/>
  <mergeCells count="30">
    <mergeCell ref="A1:T1"/>
    <mergeCell ref="A2:T2"/>
    <mergeCell ref="L3:N3"/>
    <mergeCell ref="O3:R3"/>
    <mergeCell ref="A24:D24"/>
    <mergeCell ref="A37:D37"/>
    <mergeCell ref="A51:D51"/>
    <mergeCell ref="A61:D61"/>
    <mergeCell ref="A68:E68"/>
    <mergeCell ref="A69:E6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dataValidations count="3">
    <dataValidation type="list" allowBlank="1" showInputMessage="1" showErrorMessage="1" sqref="D6 D11">
      <formula1>"职业资格证书（生产制造类）,职业资格证书（服务类）,技能等级证书（生产制造类）,技能等级证书（服务类）,专项能力证书（生产制造类）,专项能力证书（服务类）,培训合格证书（生产制造类）,培训合格证书（服务类）,培训合格证书（民族民间工艺类）,培训合格证书（创业服务类）,培训合格证书（创业培训类）,培训合格证书（职业能力累类),技能等级证书（生产设计管理类）"</formula1>
    </dataValidation>
    <dataValidation type="list" allowBlank="1" showInputMessage="1" showErrorMessage="1" sqref="D7 D8 D9 D10 D12 D17 D18 D24 D36 D37 D42 D50 D51 D52 D53 D54 D55 D56 D57 D58 D59 D60 D61 D62 D68 D1:D5 D13:D14 D15:D16 D19:D21 D22:D23 D25:D30 D31:D32 D33:D35 D38:D41 D43:D49 D63:D64 D66:D67">
      <formula1>"职业资格证书(生产制造类）,职业资格证书（服务类),技能等级证书（生产制造类),技能等级证书（服务类）,专项能力证书（生产制造类),专项能力证书（服务类）,培训合格证书（生产制造类）,培训合格证书（服务类）,培训合格证书（民族民间工艺类）,培训合格证书（创业服务类）,培训合格证书（创业培训类）,培训合格证书（职业能力类）"</formula1>
    </dataValidation>
    <dataValidation type="list" allowBlank="1" showInputMessage="1" showErrorMessage="1" sqref="D65">
      <formula1>"职业资格证书（生产制造类）,职业资格证书（服务类）,技能等级证书（生产制造类）,技能等级证书（服务类）,专项能力证书（生产制造类）,专项能力证书（服务类）,培训合格证书（生产制造类）,培训合格证书（服务类）,培训合格证书（民族民间工艺类）,培训合格证书（创业服务类）,培训合格证书（创业培训类）,培训合格证书（职业能力累类)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2022-11-23T07:03:25Z</dcterms:created>
  <dcterms:modified xsi:type="dcterms:W3CDTF">2022-11-25T01:44:02Z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