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空表" sheetId="1" r:id="rId1"/>
    <sheet name="填报说明" sheetId="2" r:id="rId2"/>
  </sheets>
  <definedNames>
    <definedName name="_xlnm.Print_Titles" localSheetId="0">空表!$2:$7</definedName>
    <definedName name="_xlnm.Print_Area" localSheetId="0">空表!$A$1:$Y$34</definedName>
    <definedName name="_xlnm._FilterDatabase" localSheetId="0" hidden="1">空表!$N$8:$N$15</definedName>
  </definedNames>
  <calcPr calcId="144525"/>
</workbook>
</file>

<file path=xl/sharedStrings.xml><?xml version="1.0" encoding="utf-8"?>
<sst xmlns="http://schemas.openxmlformats.org/spreadsheetml/2006/main" count="161" uniqueCount="102">
  <si>
    <t>2021年勐海县职业技能提升行动资金培训补贴支付汇总表（第二批）</t>
  </si>
  <si>
    <t xml:space="preserve">填表单位：勐海县劳动就业服务中心                                                                                                 </t>
  </si>
  <si>
    <t>序号</t>
  </si>
  <si>
    <t>培训地点</t>
  </si>
  <si>
    <t>培训工种</t>
  </si>
  <si>
    <t>证书类型
（下拉框选择）</t>
  </si>
  <si>
    <t>培训机构</t>
  </si>
  <si>
    <t xml:space="preserve"> 培训时间
（年/月/日）</t>
  </si>
  <si>
    <t>培训人数</t>
  </si>
  <si>
    <t>符合补贴人数</t>
  </si>
  <si>
    <t>符合补贴人员类型</t>
  </si>
  <si>
    <t>课程培训补贴
支付标准（元/人）</t>
  </si>
  <si>
    <t>支付培训补贴金额</t>
  </si>
  <si>
    <t>脱贫人员参加培训天数</t>
  </si>
  <si>
    <t>技能提升行动补助资金</t>
  </si>
  <si>
    <t>合计</t>
  </si>
  <si>
    <t>补贴标准依据</t>
  </si>
  <si>
    <t>企业在职职工</t>
  </si>
  <si>
    <t>八类人员</t>
  </si>
  <si>
    <t>小计</t>
  </si>
  <si>
    <t>脱贫人员支付标准生活费补贴 （60元/人·天）</t>
  </si>
  <si>
    <t>脱贫人员支付标准交通费补贴 （20元/人·天）</t>
  </si>
  <si>
    <t>贫困家庭子女</t>
  </si>
  <si>
    <t>脱贫劳动力</t>
  </si>
  <si>
    <t>失业人员</t>
  </si>
  <si>
    <t>城乡未继续升学初高中毕业生</t>
  </si>
  <si>
    <t>农村转移就业劳动力</t>
  </si>
  <si>
    <t>转岗职工</t>
  </si>
  <si>
    <t>残疾人</t>
  </si>
  <si>
    <t>退役军人</t>
  </si>
  <si>
    <t>打洛镇打洛村委会龙利村</t>
  </si>
  <si>
    <t>农家菜烹饪培训</t>
  </si>
  <si>
    <t>培训合格证（生产制造类）</t>
  </si>
  <si>
    <t>云南新华技工学校</t>
  </si>
  <si>
    <t>2021年5月24日-2021年5月29日</t>
  </si>
  <si>
    <t>云人社厅{2021}22号合格证110项</t>
  </si>
  <si>
    <t>打洛镇打洛村委会曼掌村</t>
  </si>
  <si>
    <t>2021年7月28日-2021年8月2日</t>
  </si>
  <si>
    <t>民族服饰制作培训</t>
  </si>
  <si>
    <t>培训合格证（民族民间工艺类）</t>
  </si>
  <si>
    <t>2021年8月4日-2021年8月9日</t>
  </si>
  <si>
    <t>云人社厅{2021}22号合格证178项</t>
  </si>
  <si>
    <t>打洛镇打洛村委会曼蚌村</t>
  </si>
  <si>
    <t>打洛镇打洛村委会曼厂村</t>
  </si>
  <si>
    <t>2021年8月7日-2021年8月12日</t>
  </si>
  <si>
    <t>打洛镇打洛村委会城子村</t>
  </si>
  <si>
    <t>2021年8月11日-2021年8月16人日</t>
  </si>
  <si>
    <t>服装缝纫</t>
  </si>
  <si>
    <t>专项能力证书（生产制造类）</t>
  </si>
  <si>
    <t>2021年8月15日-2021年8月22日</t>
  </si>
  <si>
    <t>云人社厅{2021}22号专项27项</t>
  </si>
  <si>
    <t>打洛镇打洛村委会勐景来村</t>
  </si>
  <si>
    <t>2021年8月15日-2021年8月20日</t>
  </si>
  <si>
    <t>__</t>
  </si>
  <si>
    <t>昆曼运输有限责任公司勐海分公司</t>
  </si>
  <si>
    <t>服务礼仪培训</t>
  </si>
  <si>
    <t>培训合格证（服务类）</t>
  </si>
  <si>
    <t>西双版纳交通行业职业培训学校</t>
  </si>
  <si>
    <t>2021年7月18日—2021年7月22日</t>
  </si>
  <si>
    <t>云人社厅{2021}22号合格证164项</t>
  </si>
  <si>
    <t>勐海茶厂</t>
  </si>
  <si>
    <t>普洱茶加工培训</t>
  </si>
  <si>
    <t>培训合格证书（生产制造类）</t>
  </si>
  <si>
    <t>大益职业培训学校</t>
  </si>
  <si>
    <t>2021年6月15日-2021年6月23日</t>
  </si>
  <si>
    <t>云人社厅{2021}22号合格证116项</t>
  </si>
  <si>
    <t>上岗前培训</t>
  </si>
  <si>
    <t>培训合格证书（职业能力类）</t>
  </si>
  <si>
    <t>2021年7月1日-2021年7月2日</t>
  </si>
  <si>
    <t>云人社厅{2021}22号合格证198项</t>
  </si>
  <si>
    <t>布朗山乡结良村委会</t>
  </si>
  <si>
    <t>手工电弧焊</t>
  </si>
  <si>
    <t>昆明荣成职业培训学校</t>
  </si>
  <si>
    <t>2021年9月2日-2021年9月9日</t>
  </si>
  <si>
    <t>云人社厅{2021}22号专项72项</t>
  </si>
  <si>
    <t>乾江苑150号</t>
  </si>
  <si>
    <t>通用求职能力培训（第一期）</t>
  </si>
  <si>
    <t>培训合格证（职业能力类）</t>
  </si>
  <si>
    <t>云南西双版纳英茂糖业有限公司职工技能培训中心</t>
  </si>
  <si>
    <t>2021年6月10日-2021年6月11日</t>
  </si>
  <si>
    <t>云人社厅{2021}22号合格证196项</t>
  </si>
  <si>
    <t>勐阿糖厂</t>
  </si>
  <si>
    <t>安全生产培训         （第二期）</t>
  </si>
  <si>
    <t>2021年8月2日-2021年8月7日</t>
  </si>
  <si>
    <t>云人社厅{2021}22号合格证4项</t>
  </si>
  <si>
    <t>上岗前培训      （第三期）</t>
  </si>
  <si>
    <t>2021年8月11日-2021年8月12日</t>
  </si>
  <si>
    <t>景真糖厂</t>
  </si>
  <si>
    <t>通用求职能力培训（第四期）</t>
  </si>
  <si>
    <t>2021年8月25日-2021年8月26日</t>
  </si>
  <si>
    <t>通用求职能力培训（第五期）</t>
  </si>
  <si>
    <t>2021年8月12日-2021年8月13日</t>
  </si>
  <si>
    <t>送配电线路检修培训（第六期）</t>
  </si>
  <si>
    <t>2021年8月16日-2021年8月21日</t>
  </si>
  <si>
    <t>云人社厅{2021}22号合格证36项</t>
  </si>
  <si>
    <t>通用求职能力培训（第七期）</t>
  </si>
  <si>
    <t>2021年8月16日-2021年8月17日</t>
  </si>
  <si>
    <t>经办人：</t>
  </si>
  <si>
    <t>审核人：</t>
  </si>
  <si>
    <t>复核人：</t>
  </si>
  <si>
    <t>审批人：</t>
  </si>
  <si>
    <t>1、证书类型，不用自己填写，直接下拉框选择
2、培训时间，培训时间的填写格式为某年某月某日
3、待业务审核通过后，再开具发票
4、标黄列含公式，不用自己填写
5、标绿色列的为下拉框选择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</si>
</sst>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_ "/>
  </numFmts>
  <fonts count="32">
    <font>
      <sz val="12"/>
      <name val="宋体"/>
      <charset val="134"/>
    </font>
    <font>
      <sz val="36"/>
      <name val="仿宋_GB2312"/>
      <charset val="134"/>
    </font>
    <font>
      <b/>
      <sz val="22"/>
      <name val="仿宋_GB2312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12"/>
      <color theme="1"/>
      <name val="宋体"/>
      <charset val="134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2" borderId="12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27" fillId="26" borderId="13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6" fillId="4" borderId="1" xfId="5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7" fontId="7" fillId="2" borderId="1" xfId="49" applyNumberFormat="1" applyFont="1" applyFill="1" applyBorder="1" applyAlignment="1">
      <alignment horizontal="center" vertical="center" wrapText="1"/>
    </xf>
    <xf numFmtId="177" fontId="7" fillId="2" borderId="1" xfId="50" applyNumberFormat="1" applyFont="1" applyFill="1" applyBorder="1" applyAlignment="1">
      <alignment horizontal="center" vertical="center" wrapText="1"/>
    </xf>
    <xf numFmtId="0" fontId="7" fillId="2" borderId="1" xfId="50" applyNumberFormat="1" applyFont="1" applyFill="1" applyBorder="1" applyAlignment="1">
      <alignment horizontal="center" vertical="center" wrapText="1"/>
    </xf>
    <xf numFmtId="177" fontId="6" fillId="4" borderId="2" xfId="0" applyNumberFormat="1" applyFont="1" applyFill="1" applyBorder="1" applyAlignment="1">
      <alignment horizontal="center" vertical="center" wrapText="1"/>
    </xf>
    <xf numFmtId="177" fontId="6" fillId="4" borderId="3" xfId="0" applyNumberFormat="1" applyFont="1" applyFill="1" applyBorder="1" applyAlignment="1">
      <alignment horizontal="center" vertical="center" wrapText="1"/>
    </xf>
    <xf numFmtId="177" fontId="6" fillId="4" borderId="4" xfId="0" applyNumberFormat="1" applyFont="1" applyFill="1" applyBorder="1" applyAlignment="1">
      <alignment horizontal="center" vertical="center" wrapText="1"/>
    </xf>
    <xf numFmtId="177" fontId="6" fillId="4" borderId="1" xfId="49" applyNumberFormat="1" applyFont="1" applyFill="1" applyBorder="1" applyAlignment="1">
      <alignment horizontal="center" vertical="center" wrapText="1"/>
    </xf>
    <xf numFmtId="177" fontId="6" fillId="4" borderId="1" xfId="50" applyNumberFormat="1" applyFont="1" applyFill="1" applyBorder="1" applyAlignment="1">
      <alignment horizontal="center" vertical="center" wrapText="1"/>
    </xf>
    <xf numFmtId="0" fontId="6" fillId="4" borderId="1" xfId="5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5" borderId="1" xfId="0" applyNumberFormat="1" applyFont="1" applyFill="1" applyBorder="1" applyAlignment="1">
      <alignment horizontal="center" vertical="center" wrapText="1"/>
    </xf>
    <xf numFmtId="177" fontId="8" fillId="5" borderId="1" xfId="50" applyNumberFormat="1" applyFont="1" applyFill="1" applyBorder="1" applyAlignment="1">
      <alignment horizontal="center" vertical="center" wrapText="1"/>
    </xf>
    <xf numFmtId="0" fontId="8" fillId="5" borderId="1" xfId="5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177" fontId="9" fillId="4" borderId="1" xfId="50" applyNumberFormat="1" applyFont="1" applyFill="1" applyBorder="1" applyAlignment="1">
      <alignment horizontal="center" vertical="center" wrapText="1"/>
    </xf>
    <xf numFmtId="0" fontId="9" fillId="4" borderId="1" xfId="5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177" fontId="10" fillId="0" borderId="1" xfId="50" applyNumberFormat="1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2" borderId="5" xfId="50" applyFont="1" applyFill="1" applyBorder="1" applyAlignment="1">
      <alignment horizontal="center" vertical="center" wrapText="1"/>
    </xf>
    <xf numFmtId="0" fontId="6" fillId="2" borderId="0" xfId="50" applyFont="1" applyFill="1" applyAlignment="1">
      <alignment horizontal="center" vertical="center" wrapText="1"/>
    </xf>
    <xf numFmtId="0" fontId="6" fillId="2" borderId="4" xfId="50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6" fillId="2" borderId="1" xfId="5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/>
    </xf>
    <xf numFmtId="0" fontId="6" fillId="2" borderId="6" xfId="51" applyFont="1" applyFill="1" applyBorder="1" applyAlignment="1">
      <alignment horizontal="center" vertical="center" wrapText="1"/>
    </xf>
    <xf numFmtId="177" fontId="6" fillId="2" borderId="1" xfId="51" applyNumberFormat="1" applyFont="1" applyFill="1" applyBorder="1" applyAlignment="1">
      <alignment horizontal="center" vertical="center" wrapText="1"/>
    </xf>
    <xf numFmtId="0" fontId="6" fillId="2" borderId="7" xfId="51" applyFont="1" applyFill="1" applyBorder="1" applyAlignment="1">
      <alignment horizontal="center" vertical="center" wrapText="1"/>
    </xf>
    <xf numFmtId="0" fontId="6" fillId="2" borderId="8" xfId="5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vertical="center" wrapText="1"/>
    </xf>
    <xf numFmtId="177" fontId="7" fillId="2" borderId="1" xfId="51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7" fontId="7" fillId="2" borderId="2" xfId="51" applyNumberFormat="1" applyFont="1" applyFill="1" applyBorder="1" applyAlignment="1">
      <alignment horizontal="center" vertical="center" wrapText="1"/>
    </xf>
    <xf numFmtId="177" fontId="6" fillId="4" borderId="2" xfId="51" applyNumberFormat="1" applyFont="1" applyFill="1" applyBorder="1" applyAlignment="1">
      <alignment horizontal="center" vertical="center" wrapText="1"/>
    </xf>
    <xf numFmtId="177" fontId="8" fillId="5" borderId="1" xfId="51" applyNumberFormat="1" applyFont="1" applyFill="1" applyBorder="1" applyAlignment="1">
      <alignment horizontal="center" vertical="center" wrapText="1"/>
    </xf>
    <xf numFmtId="43" fontId="8" fillId="5" borderId="1" xfId="0" applyNumberFormat="1" applyFont="1" applyFill="1" applyBorder="1" applyAlignment="1">
      <alignment horizontal="center" vertical="center" wrapText="1"/>
    </xf>
    <xf numFmtId="177" fontId="11" fillId="2" borderId="1" xfId="51" applyNumberFormat="1" applyFont="1" applyFill="1" applyBorder="1" applyAlignment="1">
      <alignment horizontal="center" vertical="center" wrapText="1"/>
    </xf>
    <xf numFmtId="177" fontId="7" fillId="2" borderId="2" xfId="51" applyNumberFormat="1" applyFont="1" applyFill="1" applyBorder="1" applyAlignment="1">
      <alignment horizontal="center" vertical="center" wrapText="1"/>
    </xf>
    <xf numFmtId="177" fontId="6" fillId="4" borderId="1" xfId="51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6" fillId="4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  <cellStyle name="常规_Sheet1_2" xfId="50"/>
    <cellStyle name="常规_Sheet1_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Y34"/>
  <sheetViews>
    <sheetView showZeros="0" tabSelected="1" view="pageBreakPreview" zoomScaleNormal="100" topLeftCell="D1" workbookViewId="0">
      <pane ySplit="7" topLeftCell="A29" activePane="bottomLeft" state="frozen"/>
      <selection/>
      <selection pane="bottomLeft" activeCell="Y32" sqref="Y32"/>
    </sheetView>
  </sheetViews>
  <sheetFormatPr defaultColWidth="9" defaultRowHeight="14.25"/>
  <cols>
    <col min="1" max="1" width="4.225" style="7" customWidth="1"/>
    <col min="2" max="2" width="14.8166666666667" style="8" customWidth="1"/>
    <col min="3" max="3" width="16.5" style="8" customWidth="1"/>
    <col min="4" max="4" width="14.825" style="8" customWidth="1"/>
    <col min="5" max="5" width="15.6" style="8" customWidth="1"/>
    <col min="6" max="6" width="13.875" style="8" customWidth="1"/>
    <col min="7" max="7" width="7.88333333333333" style="7" customWidth="1"/>
    <col min="8" max="8" width="7.25" style="7" customWidth="1"/>
    <col min="9" max="9" width="11.375" style="7" customWidth="1"/>
    <col min="10" max="13" width="5.375" style="7" customWidth="1"/>
    <col min="14" max="14" width="6.825" style="7" customWidth="1"/>
    <col min="15" max="17" width="5.375" style="7" customWidth="1"/>
    <col min="18" max="18" width="9.3" style="7" customWidth="1"/>
    <col min="19" max="19" width="17.25" style="7" customWidth="1"/>
    <col min="20" max="20" width="11.375" style="7" customWidth="1"/>
    <col min="21" max="21" width="16.25" style="9" customWidth="1"/>
    <col min="22" max="23" width="9.3" style="7" customWidth="1"/>
    <col min="24" max="24" width="13.9916666666667" style="10" customWidth="1"/>
    <col min="25" max="25" width="15.4333333333333" style="8" customWidth="1"/>
    <col min="26" max="16384" width="9" style="7"/>
  </cols>
  <sheetData>
    <row r="2" s="3" customFormat="1" ht="39" customHeight="1" spans="1: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6"/>
      <c r="V2" s="11"/>
      <c r="W2" s="11"/>
      <c r="X2" s="47"/>
      <c r="Y2" s="11"/>
    </row>
    <row r="3" s="4" customFormat="1" ht="24.75" customHeight="1" spans="1:25">
      <c r="A3" s="12" t="s">
        <v>1</v>
      </c>
      <c r="B3" s="12"/>
      <c r="C3" s="12"/>
      <c r="D3" s="12"/>
      <c r="E3" s="13"/>
      <c r="F3" s="13"/>
      <c r="G3" s="13"/>
      <c r="H3" s="14"/>
      <c r="I3" s="14"/>
      <c r="J3" s="14"/>
      <c r="K3" s="14"/>
      <c r="L3" s="14"/>
      <c r="M3" s="14"/>
      <c r="N3" s="14"/>
      <c r="O3" s="13"/>
      <c r="P3" s="13"/>
      <c r="Q3" s="13"/>
      <c r="R3" s="13"/>
      <c r="S3" s="13"/>
      <c r="T3" s="13"/>
      <c r="U3" s="48"/>
      <c r="V3" s="13"/>
      <c r="W3" s="13"/>
      <c r="X3" s="49"/>
      <c r="Y3" s="13"/>
    </row>
    <row r="4" s="3" customFormat="1" ht="20.25" customHeight="1" spans="1:25">
      <c r="A4" s="15" t="s">
        <v>2</v>
      </c>
      <c r="B4" s="15" t="s">
        <v>3</v>
      </c>
      <c r="C4" s="15" t="s">
        <v>4</v>
      </c>
      <c r="D4" s="16" t="s">
        <v>5</v>
      </c>
      <c r="E4" s="15" t="s">
        <v>6</v>
      </c>
      <c r="F4" s="17" t="s">
        <v>7</v>
      </c>
      <c r="G4" s="18" t="s">
        <v>8</v>
      </c>
      <c r="H4" s="19" t="s">
        <v>9</v>
      </c>
      <c r="I4" s="43" t="s">
        <v>10</v>
      </c>
      <c r="J4" s="43"/>
      <c r="K4" s="43"/>
      <c r="L4" s="43"/>
      <c r="M4" s="43"/>
      <c r="N4" s="43"/>
      <c r="O4" s="43"/>
      <c r="P4" s="43"/>
      <c r="Q4" s="43"/>
      <c r="R4" s="50" t="s">
        <v>11</v>
      </c>
      <c r="S4" s="51" t="s">
        <v>12</v>
      </c>
      <c r="T4" s="52" t="s">
        <v>13</v>
      </c>
      <c r="U4" s="53" t="s">
        <v>14</v>
      </c>
      <c r="V4" s="50"/>
      <c r="W4" s="50"/>
      <c r="X4" s="51" t="s">
        <v>15</v>
      </c>
      <c r="Y4" s="15" t="s">
        <v>16</v>
      </c>
    </row>
    <row r="5" s="3" customFormat="1" ht="33" customHeight="1" spans="1:25">
      <c r="A5" s="15"/>
      <c r="B5" s="15"/>
      <c r="C5" s="15"/>
      <c r="D5" s="16"/>
      <c r="E5" s="15"/>
      <c r="F5" s="17"/>
      <c r="G5" s="18"/>
      <c r="H5" s="19"/>
      <c r="I5" s="44"/>
      <c r="J5" s="44"/>
      <c r="K5" s="44"/>
      <c r="L5" s="44"/>
      <c r="M5" s="44"/>
      <c r="N5" s="44"/>
      <c r="O5" s="44"/>
      <c r="P5" s="44"/>
      <c r="Q5" s="44"/>
      <c r="R5" s="50"/>
      <c r="S5" s="51"/>
      <c r="T5" s="54"/>
      <c r="U5" s="53"/>
      <c r="V5" s="50"/>
      <c r="W5" s="50"/>
      <c r="X5" s="51"/>
      <c r="Y5" s="15"/>
    </row>
    <row r="6" s="3" customFormat="1" ht="33" customHeight="1" spans="1:25">
      <c r="A6" s="15"/>
      <c r="B6" s="15"/>
      <c r="C6" s="15"/>
      <c r="D6" s="16"/>
      <c r="E6" s="15"/>
      <c r="F6" s="17"/>
      <c r="G6" s="18"/>
      <c r="H6" s="19"/>
      <c r="I6" s="45" t="s">
        <v>17</v>
      </c>
      <c r="J6" s="18" t="s">
        <v>18</v>
      </c>
      <c r="K6" s="18"/>
      <c r="L6" s="18"/>
      <c r="M6" s="18"/>
      <c r="N6" s="18"/>
      <c r="O6" s="18"/>
      <c r="P6" s="18"/>
      <c r="Q6" s="18"/>
      <c r="R6" s="50"/>
      <c r="S6" s="51"/>
      <c r="T6" s="54"/>
      <c r="U6" s="53" t="s">
        <v>19</v>
      </c>
      <c r="V6" s="50" t="s">
        <v>20</v>
      </c>
      <c r="W6" s="50" t="s">
        <v>21</v>
      </c>
      <c r="X6" s="51"/>
      <c r="Y6" s="15"/>
    </row>
    <row r="7" s="3" customFormat="1" ht="91" customHeight="1" spans="1:25">
      <c r="A7" s="15"/>
      <c r="B7" s="15"/>
      <c r="C7" s="15"/>
      <c r="D7" s="16"/>
      <c r="E7" s="15"/>
      <c r="F7" s="17"/>
      <c r="G7" s="18"/>
      <c r="H7" s="19"/>
      <c r="I7" s="45"/>
      <c r="J7" s="18" t="s">
        <v>22</v>
      </c>
      <c r="K7" s="18" t="s">
        <v>23</v>
      </c>
      <c r="L7" s="18" t="s">
        <v>24</v>
      </c>
      <c r="M7" s="18" t="s">
        <v>25</v>
      </c>
      <c r="N7" s="18" t="s">
        <v>26</v>
      </c>
      <c r="O7" s="18" t="s">
        <v>27</v>
      </c>
      <c r="P7" s="18" t="s">
        <v>28</v>
      </c>
      <c r="Q7" s="18" t="s">
        <v>29</v>
      </c>
      <c r="R7" s="50"/>
      <c r="S7" s="51"/>
      <c r="T7" s="55"/>
      <c r="U7" s="53"/>
      <c r="V7" s="56"/>
      <c r="W7" s="56"/>
      <c r="X7" s="51"/>
      <c r="Y7" s="15"/>
    </row>
    <row r="8" s="3" customFormat="1" ht="35" customHeight="1" spans="1:25">
      <c r="A8" s="20">
        <v>1</v>
      </c>
      <c r="B8" s="20" t="s">
        <v>30</v>
      </c>
      <c r="C8" s="20" t="s">
        <v>31</v>
      </c>
      <c r="D8" s="20" t="s">
        <v>32</v>
      </c>
      <c r="E8" s="20" t="s">
        <v>33</v>
      </c>
      <c r="F8" s="21" t="s">
        <v>34</v>
      </c>
      <c r="G8" s="22">
        <v>41</v>
      </c>
      <c r="H8" s="23">
        <v>37</v>
      </c>
      <c r="I8" s="22"/>
      <c r="J8" s="22"/>
      <c r="K8" s="22"/>
      <c r="L8" s="22"/>
      <c r="M8" s="22"/>
      <c r="N8" s="22">
        <f>H8</f>
        <v>37</v>
      </c>
      <c r="O8" s="22"/>
      <c r="P8" s="22"/>
      <c r="Q8" s="22"/>
      <c r="R8" s="57">
        <v>960</v>
      </c>
      <c r="S8" s="57">
        <f>H8*R8</f>
        <v>35520</v>
      </c>
      <c r="T8" s="57"/>
      <c r="U8" s="57"/>
      <c r="V8" s="57"/>
      <c r="W8" s="57"/>
      <c r="X8" s="58">
        <f>S8+U8</f>
        <v>35520</v>
      </c>
      <c r="Y8" s="20" t="s">
        <v>35</v>
      </c>
    </row>
    <row r="9" s="3" customFormat="1" ht="35" customHeight="1" spans="1:25">
      <c r="A9" s="20">
        <v>2</v>
      </c>
      <c r="B9" s="20" t="s">
        <v>36</v>
      </c>
      <c r="C9" s="20" t="s">
        <v>31</v>
      </c>
      <c r="D9" s="20" t="s">
        <v>32</v>
      </c>
      <c r="E9" s="20" t="s">
        <v>33</v>
      </c>
      <c r="F9" s="21" t="s">
        <v>37</v>
      </c>
      <c r="G9" s="22">
        <v>60</v>
      </c>
      <c r="H9" s="23">
        <v>56</v>
      </c>
      <c r="I9" s="22"/>
      <c r="J9" s="22"/>
      <c r="K9" s="22"/>
      <c r="L9" s="22"/>
      <c r="M9" s="22"/>
      <c r="N9" s="22">
        <f t="shared" ref="N9:N15" si="0">H9</f>
        <v>56</v>
      </c>
      <c r="O9" s="22"/>
      <c r="P9" s="22"/>
      <c r="Q9" s="22"/>
      <c r="R9" s="59">
        <v>960</v>
      </c>
      <c r="S9" s="57">
        <f>H9*R9</f>
        <v>53760</v>
      </c>
      <c r="T9" s="59"/>
      <c r="U9" s="59"/>
      <c r="V9" s="59"/>
      <c r="W9" s="59"/>
      <c r="X9" s="58">
        <f t="shared" ref="X9:X14" si="1">S9+U9</f>
        <v>53760</v>
      </c>
      <c r="Y9" s="20" t="s">
        <v>35</v>
      </c>
    </row>
    <row r="10" s="3" customFormat="1" ht="35" customHeight="1" spans="1:25">
      <c r="A10" s="20">
        <v>3</v>
      </c>
      <c r="B10" s="20" t="s">
        <v>36</v>
      </c>
      <c r="C10" s="20" t="s">
        <v>38</v>
      </c>
      <c r="D10" s="20" t="s">
        <v>39</v>
      </c>
      <c r="E10" s="20" t="s">
        <v>33</v>
      </c>
      <c r="F10" s="21" t="s">
        <v>40</v>
      </c>
      <c r="G10" s="22">
        <v>35</v>
      </c>
      <c r="H10" s="23">
        <v>32</v>
      </c>
      <c r="I10" s="22"/>
      <c r="J10" s="22"/>
      <c r="K10" s="22"/>
      <c r="L10" s="22"/>
      <c r="M10" s="22"/>
      <c r="N10" s="22">
        <f t="shared" si="0"/>
        <v>32</v>
      </c>
      <c r="O10" s="22"/>
      <c r="P10" s="22"/>
      <c r="Q10" s="22"/>
      <c r="R10" s="59">
        <v>800</v>
      </c>
      <c r="S10" s="57">
        <f t="shared" ref="S9:S15" si="2">H10*R10</f>
        <v>25600</v>
      </c>
      <c r="T10" s="59"/>
      <c r="U10" s="59"/>
      <c r="V10" s="59"/>
      <c r="W10" s="59"/>
      <c r="X10" s="58">
        <f t="shared" si="1"/>
        <v>25600</v>
      </c>
      <c r="Y10" s="20" t="s">
        <v>41</v>
      </c>
    </row>
    <row r="11" s="3" customFormat="1" ht="35" customHeight="1" spans="1:25">
      <c r="A11" s="20">
        <v>4</v>
      </c>
      <c r="B11" s="20" t="s">
        <v>42</v>
      </c>
      <c r="C11" s="20" t="s">
        <v>31</v>
      </c>
      <c r="D11" s="20" t="s">
        <v>32</v>
      </c>
      <c r="E11" s="20" t="s">
        <v>33</v>
      </c>
      <c r="F11" s="21" t="s">
        <v>40</v>
      </c>
      <c r="G11" s="22">
        <v>56</v>
      </c>
      <c r="H11" s="23">
        <v>53</v>
      </c>
      <c r="I11" s="22"/>
      <c r="J11" s="22"/>
      <c r="K11" s="22"/>
      <c r="L11" s="22"/>
      <c r="M11" s="22"/>
      <c r="N11" s="22">
        <f t="shared" si="0"/>
        <v>53</v>
      </c>
      <c r="O11" s="22"/>
      <c r="P11" s="22"/>
      <c r="Q11" s="22"/>
      <c r="R11" s="59">
        <v>960</v>
      </c>
      <c r="S11" s="57">
        <f t="shared" si="2"/>
        <v>50880</v>
      </c>
      <c r="T11" s="59"/>
      <c r="U11" s="59"/>
      <c r="V11" s="59"/>
      <c r="W11" s="59"/>
      <c r="X11" s="58">
        <f t="shared" si="1"/>
        <v>50880</v>
      </c>
      <c r="Y11" s="20" t="s">
        <v>35</v>
      </c>
    </row>
    <row r="12" s="3" customFormat="1" ht="35" customHeight="1" spans="1:25">
      <c r="A12" s="20">
        <v>5</v>
      </c>
      <c r="B12" s="20" t="s">
        <v>43</v>
      </c>
      <c r="C12" s="20" t="s">
        <v>31</v>
      </c>
      <c r="D12" s="20" t="s">
        <v>32</v>
      </c>
      <c r="E12" s="20" t="s">
        <v>33</v>
      </c>
      <c r="F12" s="21" t="s">
        <v>44</v>
      </c>
      <c r="G12" s="22">
        <v>32</v>
      </c>
      <c r="H12" s="23">
        <v>28</v>
      </c>
      <c r="I12" s="22"/>
      <c r="J12" s="22"/>
      <c r="K12" s="22"/>
      <c r="L12" s="22"/>
      <c r="M12" s="22"/>
      <c r="N12" s="22">
        <f t="shared" si="0"/>
        <v>28</v>
      </c>
      <c r="O12" s="22"/>
      <c r="P12" s="22"/>
      <c r="Q12" s="22"/>
      <c r="R12" s="59">
        <v>960</v>
      </c>
      <c r="S12" s="57">
        <f t="shared" si="2"/>
        <v>26880</v>
      </c>
      <c r="T12" s="59"/>
      <c r="U12" s="59"/>
      <c r="V12" s="59"/>
      <c r="W12" s="59"/>
      <c r="X12" s="58">
        <f t="shared" si="1"/>
        <v>26880</v>
      </c>
      <c r="Y12" s="20" t="s">
        <v>35</v>
      </c>
    </row>
    <row r="13" s="3" customFormat="1" ht="35" customHeight="1" spans="1:25">
      <c r="A13" s="20">
        <v>6</v>
      </c>
      <c r="B13" s="20" t="s">
        <v>45</v>
      </c>
      <c r="C13" s="20" t="s">
        <v>31</v>
      </c>
      <c r="D13" s="20" t="s">
        <v>32</v>
      </c>
      <c r="E13" s="20" t="s">
        <v>33</v>
      </c>
      <c r="F13" s="21" t="s">
        <v>46</v>
      </c>
      <c r="G13" s="22">
        <v>60</v>
      </c>
      <c r="H13" s="23">
        <v>58</v>
      </c>
      <c r="I13" s="22"/>
      <c r="J13" s="22"/>
      <c r="K13" s="22"/>
      <c r="L13" s="22"/>
      <c r="M13" s="22"/>
      <c r="N13" s="22">
        <f t="shared" si="0"/>
        <v>58</v>
      </c>
      <c r="O13" s="22"/>
      <c r="P13" s="22"/>
      <c r="Q13" s="22"/>
      <c r="R13" s="59">
        <v>960</v>
      </c>
      <c r="S13" s="57">
        <f t="shared" si="2"/>
        <v>55680</v>
      </c>
      <c r="T13" s="59"/>
      <c r="U13" s="59"/>
      <c r="V13" s="59"/>
      <c r="W13" s="59"/>
      <c r="X13" s="58">
        <f t="shared" si="1"/>
        <v>55680</v>
      </c>
      <c r="Y13" s="20" t="s">
        <v>35</v>
      </c>
    </row>
    <row r="14" s="3" customFormat="1" ht="35" customHeight="1" spans="1:25">
      <c r="A14" s="20">
        <v>7</v>
      </c>
      <c r="B14" s="20" t="s">
        <v>42</v>
      </c>
      <c r="C14" s="20" t="s">
        <v>47</v>
      </c>
      <c r="D14" s="20" t="s">
        <v>48</v>
      </c>
      <c r="E14" s="20" t="s">
        <v>33</v>
      </c>
      <c r="F14" s="21" t="s">
        <v>49</v>
      </c>
      <c r="G14" s="22">
        <v>33</v>
      </c>
      <c r="H14" s="23">
        <v>32</v>
      </c>
      <c r="I14" s="22"/>
      <c r="J14" s="22"/>
      <c r="K14" s="22"/>
      <c r="L14" s="22"/>
      <c r="M14" s="22"/>
      <c r="N14" s="22">
        <f t="shared" si="0"/>
        <v>32</v>
      </c>
      <c r="O14" s="22"/>
      <c r="P14" s="22"/>
      <c r="Q14" s="22"/>
      <c r="R14" s="59">
        <v>900</v>
      </c>
      <c r="S14" s="57">
        <f t="shared" si="2"/>
        <v>28800</v>
      </c>
      <c r="T14" s="59"/>
      <c r="U14" s="59"/>
      <c r="V14" s="59"/>
      <c r="W14" s="59"/>
      <c r="X14" s="58">
        <f t="shared" si="1"/>
        <v>28800</v>
      </c>
      <c r="Y14" s="20" t="s">
        <v>50</v>
      </c>
    </row>
    <row r="15" s="3" customFormat="1" ht="35" customHeight="1" spans="1:25">
      <c r="A15" s="20">
        <v>8</v>
      </c>
      <c r="B15" s="20" t="s">
        <v>51</v>
      </c>
      <c r="C15" s="20" t="s">
        <v>31</v>
      </c>
      <c r="D15" s="20" t="s">
        <v>32</v>
      </c>
      <c r="E15" s="20" t="s">
        <v>33</v>
      </c>
      <c r="F15" s="21" t="s">
        <v>52</v>
      </c>
      <c r="G15" s="22">
        <v>60</v>
      </c>
      <c r="H15" s="23">
        <v>56</v>
      </c>
      <c r="I15" s="22"/>
      <c r="J15" s="22"/>
      <c r="K15" s="22"/>
      <c r="L15" s="22"/>
      <c r="M15" s="22"/>
      <c r="N15" s="22">
        <f t="shared" si="0"/>
        <v>56</v>
      </c>
      <c r="O15" s="22"/>
      <c r="P15" s="22"/>
      <c r="Q15" s="22"/>
      <c r="R15" s="59">
        <v>960</v>
      </c>
      <c r="S15" s="57">
        <f t="shared" si="2"/>
        <v>53760</v>
      </c>
      <c r="T15" s="59"/>
      <c r="U15" s="59"/>
      <c r="V15" s="59"/>
      <c r="W15" s="59"/>
      <c r="X15" s="58">
        <f>S15+U15</f>
        <v>53760</v>
      </c>
      <c r="Y15" s="20" t="s">
        <v>35</v>
      </c>
    </row>
    <row r="16" s="3" customFormat="1" ht="35" customHeight="1" spans="1:25">
      <c r="A16" s="24" t="s">
        <v>19</v>
      </c>
      <c r="B16" s="25"/>
      <c r="C16" s="25"/>
      <c r="D16" s="25"/>
      <c r="E16" s="26"/>
      <c r="F16" s="27"/>
      <c r="G16" s="28">
        <f>SUM(G8:G15)</f>
        <v>377</v>
      </c>
      <c r="H16" s="29">
        <f>SUM(H8:H15)</f>
        <v>352</v>
      </c>
      <c r="I16" s="28"/>
      <c r="J16" s="28"/>
      <c r="K16" s="28"/>
      <c r="L16" s="28"/>
      <c r="M16" s="28"/>
      <c r="N16" s="28">
        <f>SUM(N8:N15)</f>
        <v>352</v>
      </c>
      <c r="O16" s="28"/>
      <c r="P16" s="28"/>
      <c r="Q16" s="28"/>
      <c r="R16" s="60" t="s">
        <v>53</v>
      </c>
      <c r="S16" s="60">
        <f>SUM(S8:S15)</f>
        <v>330880</v>
      </c>
      <c r="T16" s="60"/>
      <c r="U16" s="60"/>
      <c r="V16" s="60"/>
      <c r="W16" s="60"/>
      <c r="X16" s="51">
        <f>S16+U16</f>
        <v>330880</v>
      </c>
      <c r="Y16" s="69"/>
    </row>
    <row r="17" s="3" customFormat="1" ht="35" customHeight="1" spans="1:25">
      <c r="A17" s="20">
        <v>9</v>
      </c>
      <c r="B17" s="30" t="s">
        <v>54</v>
      </c>
      <c r="C17" s="30" t="s">
        <v>55</v>
      </c>
      <c r="D17" s="31" t="s">
        <v>56</v>
      </c>
      <c r="E17" s="30" t="s">
        <v>57</v>
      </c>
      <c r="F17" s="21" t="s">
        <v>58</v>
      </c>
      <c r="G17" s="32">
        <v>29</v>
      </c>
      <c r="H17" s="33">
        <f>I17+J17+L17+M17+N17+O17+P17+Q17+K17</f>
        <v>21</v>
      </c>
      <c r="I17" s="32">
        <v>21</v>
      </c>
      <c r="J17" s="32"/>
      <c r="K17" s="32"/>
      <c r="L17" s="32"/>
      <c r="M17" s="32"/>
      <c r="N17" s="32"/>
      <c r="O17" s="32"/>
      <c r="P17" s="32"/>
      <c r="Q17" s="32"/>
      <c r="R17" s="61">
        <v>700</v>
      </c>
      <c r="S17" s="61">
        <f>H17*R17</f>
        <v>14700</v>
      </c>
      <c r="T17" s="62"/>
      <c r="U17" s="31"/>
      <c r="V17" s="63"/>
      <c r="W17" s="63"/>
      <c r="X17" s="58">
        <f>S17+U17</f>
        <v>14700</v>
      </c>
      <c r="Y17" s="20" t="s">
        <v>59</v>
      </c>
    </row>
    <row r="18" s="3" customFormat="1" ht="35" customHeight="1" spans="1:25">
      <c r="A18" s="24" t="s">
        <v>19</v>
      </c>
      <c r="B18" s="25"/>
      <c r="C18" s="25"/>
      <c r="D18" s="25"/>
      <c r="E18" s="26"/>
      <c r="F18" s="34"/>
      <c r="G18" s="35">
        <f>SUM(G17:G17)</f>
        <v>29</v>
      </c>
      <c r="H18" s="36">
        <f>SUM(H17:H17)</f>
        <v>21</v>
      </c>
      <c r="I18" s="35">
        <f>SUM(I17:I17)</f>
        <v>21</v>
      </c>
      <c r="J18" s="35"/>
      <c r="K18" s="35"/>
      <c r="L18" s="35"/>
      <c r="M18" s="35"/>
      <c r="N18" s="35"/>
      <c r="O18" s="35"/>
      <c r="P18" s="35"/>
      <c r="Q18" s="35"/>
      <c r="R18" s="35" t="s">
        <v>53</v>
      </c>
      <c r="S18" s="35">
        <f>SUM(S17:S17)</f>
        <v>14700</v>
      </c>
      <c r="T18" s="35"/>
      <c r="U18" s="35"/>
      <c r="V18" s="35"/>
      <c r="W18" s="35"/>
      <c r="X18" s="51">
        <f>S18+U18</f>
        <v>14700</v>
      </c>
      <c r="Y18" s="69"/>
    </row>
    <row r="19" s="3" customFormat="1" ht="35" customHeight="1" spans="1:25">
      <c r="A19" s="20">
        <v>10</v>
      </c>
      <c r="B19" s="20" t="s">
        <v>60</v>
      </c>
      <c r="C19" s="20" t="s">
        <v>61</v>
      </c>
      <c r="D19" s="20" t="s">
        <v>62</v>
      </c>
      <c r="E19" s="20" t="s">
        <v>63</v>
      </c>
      <c r="F19" s="21" t="s">
        <v>64</v>
      </c>
      <c r="G19" s="22">
        <v>76</v>
      </c>
      <c r="H19" s="23">
        <v>63</v>
      </c>
      <c r="I19" s="22">
        <v>63</v>
      </c>
      <c r="J19" s="22"/>
      <c r="K19" s="22"/>
      <c r="L19" s="22"/>
      <c r="M19" s="22"/>
      <c r="N19" s="22"/>
      <c r="O19" s="22"/>
      <c r="P19" s="22"/>
      <c r="Q19" s="22"/>
      <c r="R19" s="57">
        <v>960</v>
      </c>
      <c r="S19" s="64">
        <f>H19*R19</f>
        <v>60480</v>
      </c>
      <c r="T19" s="59"/>
      <c r="U19" s="59"/>
      <c r="V19" s="59"/>
      <c r="W19" s="59"/>
      <c r="X19" s="58">
        <f>S19+U19</f>
        <v>60480</v>
      </c>
      <c r="Y19" s="20" t="s">
        <v>65</v>
      </c>
    </row>
    <row r="20" s="3" customFormat="1" ht="35" customHeight="1" spans="1:25">
      <c r="A20" s="20">
        <v>11</v>
      </c>
      <c r="B20" s="20" t="s">
        <v>60</v>
      </c>
      <c r="C20" s="20" t="s">
        <v>66</v>
      </c>
      <c r="D20" s="20" t="s">
        <v>67</v>
      </c>
      <c r="E20" s="20" t="s">
        <v>63</v>
      </c>
      <c r="F20" s="21" t="s">
        <v>68</v>
      </c>
      <c r="G20" s="22">
        <v>22</v>
      </c>
      <c r="H20" s="23">
        <v>22</v>
      </c>
      <c r="I20" s="22">
        <v>22</v>
      </c>
      <c r="J20" s="22"/>
      <c r="K20" s="22"/>
      <c r="L20" s="22"/>
      <c r="M20" s="22"/>
      <c r="N20" s="22"/>
      <c r="O20" s="22"/>
      <c r="P20" s="22"/>
      <c r="Q20" s="22"/>
      <c r="R20" s="59">
        <v>300</v>
      </c>
      <c r="S20" s="64">
        <f>H20*R20</f>
        <v>6600</v>
      </c>
      <c r="T20" s="59"/>
      <c r="U20" s="59"/>
      <c r="V20" s="59"/>
      <c r="W20" s="59"/>
      <c r="X20" s="58">
        <f>S20+U20</f>
        <v>6600</v>
      </c>
      <c r="Y20" s="20" t="s">
        <v>69</v>
      </c>
    </row>
    <row r="21" s="3" customFormat="1" ht="35" customHeight="1" spans="1:25">
      <c r="A21" s="24" t="s">
        <v>19</v>
      </c>
      <c r="B21" s="25"/>
      <c r="C21" s="25"/>
      <c r="D21" s="25"/>
      <c r="E21" s="26"/>
      <c r="F21" s="27"/>
      <c r="G21" s="28">
        <f>SUM(G19:G20)</f>
        <v>98</v>
      </c>
      <c r="H21" s="29">
        <f>SUM(H19:H20)</f>
        <v>85</v>
      </c>
      <c r="I21" s="28">
        <f>SUM(I19:I20)</f>
        <v>85</v>
      </c>
      <c r="J21" s="28"/>
      <c r="K21" s="28"/>
      <c r="L21" s="28"/>
      <c r="M21" s="28"/>
      <c r="N21" s="28"/>
      <c r="O21" s="28"/>
      <c r="P21" s="28"/>
      <c r="Q21" s="28"/>
      <c r="R21" s="60" t="s">
        <v>53</v>
      </c>
      <c r="S21" s="60">
        <f>SUM(S19:S20)</f>
        <v>67080</v>
      </c>
      <c r="T21" s="60"/>
      <c r="U21" s="60"/>
      <c r="V21" s="60"/>
      <c r="W21" s="60"/>
      <c r="X21" s="51">
        <f>S21+U21</f>
        <v>67080</v>
      </c>
      <c r="Y21" s="69"/>
    </row>
    <row r="22" s="3" customFormat="1" ht="35" customHeight="1" spans="1:25">
      <c r="A22" s="20">
        <v>12</v>
      </c>
      <c r="B22" s="20" t="s">
        <v>70</v>
      </c>
      <c r="C22" s="20" t="s">
        <v>71</v>
      </c>
      <c r="D22" s="20" t="s">
        <v>48</v>
      </c>
      <c r="E22" s="20" t="s">
        <v>72</v>
      </c>
      <c r="F22" s="21" t="s">
        <v>73</v>
      </c>
      <c r="G22" s="22">
        <v>30</v>
      </c>
      <c r="H22" s="23">
        <v>22</v>
      </c>
      <c r="I22" s="22"/>
      <c r="J22" s="22"/>
      <c r="K22" s="22">
        <v>5</v>
      </c>
      <c r="L22" s="22"/>
      <c r="M22" s="22"/>
      <c r="N22" s="22">
        <v>17</v>
      </c>
      <c r="O22" s="22"/>
      <c r="P22" s="22"/>
      <c r="Q22" s="22"/>
      <c r="R22" s="57">
        <v>900</v>
      </c>
      <c r="S22" s="57">
        <f>H22*R22</f>
        <v>19800</v>
      </c>
      <c r="T22" s="57">
        <v>8</v>
      </c>
      <c r="U22" s="57">
        <f>V22+W22</f>
        <v>3200</v>
      </c>
      <c r="V22" s="57">
        <v>2400</v>
      </c>
      <c r="W22" s="57">
        <v>800</v>
      </c>
      <c r="X22" s="58">
        <f>S22+U22</f>
        <v>23000</v>
      </c>
      <c r="Y22" s="20" t="s">
        <v>74</v>
      </c>
    </row>
    <row r="23" s="3" customFormat="1" ht="35" customHeight="1" spans="1:25">
      <c r="A23" s="24" t="s">
        <v>19</v>
      </c>
      <c r="B23" s="25"/>
      <c r="C23" s="25"/>
      <c r="D23" s="25"/>
      <c r="E23" s="26"/>
      <c r="F23" s="27"/>
      <c r="G23" s="28">
        <f>SUM(G22:G22)</f>
        <v>30</v>
      </c>
      <c r="H23" s="29">
        <f>SUM(H22:H22)</f>
        <v>22</v>
      </c>
      <c r="I23" s="28"/>
      <c r="J23" s="28"/>
      <c r="K23" s="28">
        <f>SUM(K22:K22)</f>
        <v>5</v>
      </c>
      <c r="L23" s="28"/>
      <c r="M23" s="28"/>
      <c r="N23" s="28">
        <f>SUM(N22:N22)</f>
        <v>17</v>
      </c>
      <c r="O23" s="28"/>
      <c r="P23" s="28"/>
      <c r="Q23" s="28"/>
      <c r="R23" s="65" t="s">
        <v>53</v>
      </c>
      <c r="S23" s="65">
        <f>SUM(S22:S22)</f>
        <v>19800</v>
      </c>
      <c r="T23" s="65">
        <f>SUM(T22:T22)</f>
        <v>8</v>
      </c>
      <c r="U23" s="65">
        <f>SUM(U22:U22)</f>
        <v>3200</v>
      </c>
      <c r="V23" s="65">
        <f>SUM(V22:V22)</f>
        <v>2400</v>
      </c>
      <c r="W23" s="65">
        <f>SUM(W22:W22)</f>
        <v>800</v>
      </c>
      <c r="X23" s="51">
        <f>S23+U23</f>
        <v>23000</v>
      </c>
      <c r="Y23" s="69"/>
    </row>
    <row r="24" s="3" customFormat="1" ht="35" customHeight="1" spans="1:25">
      <c r="A24" s="20">
        <v>13</v>
      </c>
      <c r="B24" s="20" t="s">
        <v>75</v>
      </c>
      <c r="C24" s="20" t="s">
        <v>76</v>
      </c>
      <c r="D24" s="20" t="s">
        <v>77</v>
      </c>
      <c r="E24" s="20" t="s">
        <v>78</v>
      </c>
      <c r="F24" s="21" t="s">
        <v>79</v>
      </c>
      <c r="G24" s="22">
        <v>51</v>
      </c>
      <c r="H24" s="23">
        <f t="shared" ref="H24:H30" si="3">I24+J24+L24+M24+N24+O24+P24+Q24+K24</f>
        <v>51</v>
      </c>
      <c r="I24" s="22">
        <v>51</v>
      </c>
      <c r="J24" s="22"/>
      <c r="K24" s="22"/>
      <c r="L24" s="22"/>
      <c r="M24" s="22"/>
      <c r="N24" s="22"/>
      <c r="O24" s="22"/>
      <c r="P24" s="22"/>
      <c r="Q24" s="22"/>
      <c r="R24" s="57">
        <v>300</v>
      </c>
      <c r="S24" s="57">
        <f>H24*R24</f>
        <v>15300</v>
      </c>
      <c r="T24" s="57"/>
      <c r="U24" s="57"/>
      <c r="V24" s="57"/>
      <c r="W24" s="57"/>
      <c r="X24" s="58">
        <f t="shared" ref="X24:X32" si="4">S24+U24</f>
        <v>15300</v>
      </c>
      <c r="Y24" s="20" t="s">
        <v>80</v>
      </c>
    </row>
    <row r="25" s="3" customFormat="1" ht="35" customHeight="1" spans="1:25">
      <c r="A25" s="20">
        <v>14</v>
      </c>
      <c r="B25" s="20" t="s">
        <v>81</v>
      </c>
      <c r="C25" s="20" t="s">
        <v>82</v>
      </c>
      <c r="D25" s="20" t="s">
        <v>32</v>
      </c>
      <c r="E25" s="20" t="s">
        <v>78</v>
      </c>
      <c r="F25" s="21" t="s">
        <v>83</v>
      </c>
      <c r="G25" s="22">
        <v>50</v>
      </c>
      <c r="H25" s="23">
        <f t="shared" si="3"/>
        <v>48</v>
      </c>
      <c r="I25" s="22">
        <v>48</v>
      </c>
      <c r="J25" s="22"/>
      <c r="K25" s="22"/>
      <c r="L25" s="22"/>
      <c r="M25" s="22"/>
      <c r="N25" s="22"/>
      <c r="O25" s="22"/>
      <c r="P25" s="22"/>
      <c r="Q25" s="22"/>
      <c r="R25" s="59">
        <v>800</v>
      </c>
      <c r="S25" s="57">
        <f t="shared" ref="S25:S30" si="5">H25*R25</f>
        <v>38400</v>
      </c>
      <c r="T25" s="59"/>
      <c r="U25" s="57"/>
      <c r="V25" s="59"/>
      <c r="W25" s="59"/>
      <c r="X25" s="58">
        <f t="shared" si="4"/>
        <v>38400</v>
      </c>
      <c r="Y25" s="20" t="s">
        <v>84</v>
      </c>
    </row>
    <row r="26" s="3" customFormat="1" ht="35" customHeight="1" spans="1:25">
      <c r="A26" s="20">
        <v>15</v>
      </c>
      <c r="B26" s="20" t="s">
        <v>81</v>
      </c>
      <c r="C26" s="20" t="s">
        <v>85</v>
      </c>
      <c r="D26" s="20" t="s">
        <v>77</v>
      </c>
      <c r="E26" s="20" t="s">
        <v>78</v>
      </c>
      <c r="F26" s="21" t="s">
        <v>86</v>
      </c>
      <c r="G26" s="22">
        <v>48</v>
      </c>
      <c r="H26" s="23">
        <f t="shared" si="3"/>
        <v>45</v>
      </c>
      <c r="I26" s="22">
        <v>45</v>
      </c>
      <c r="J26" s="22"/>
      <c r="K26" s="22"/>
      <c r="L26" s="22"/>
      <c r="M26" s="22"/>
      <c r="N26" s="22"/>
      <c r="O26" s="22"/>
      <c r="P26" s="22"/>
      <c r="Q26" s="22"/>
      <c r="R26" s="59">
        <v>300</v>
      </c>
      <c r="S26" s="57">
        <f t="shared" si="5"/>
        <v>13500</v>
      </c>
      <c r="T26" s="59"/>
      <c r="U26" s="57"/>
      <c r="V26" s="59"/>
      <c r="W26" s="59"/>
      <c r="X26" s="58">
        <f t="shared" si="4"/>
        <v>13500</v>
      </c>
      <c r="Y26" s="20" t="s">
        <v>69</v>
      </c>
    </row>
    <row r="27" s="3" customFormat="1" ht="35" customHeight="1" spans="1:25">
      <c r="A27" s="20">
        <v>16</v>
      </c>
      <c r="B27" s="20" t="s">
        <v>87</v>
      </c>
      <c r="C27" s="20" t="s">
        <v>88</v>
      </c>
      <c r="D27" s="20" t="s">
        <v>77</v>
      </c>
      <c r="E27" s="20" t="s">
        <v>78</v>
      </c>
      <c r="F27" s="21" t="s">
        <v>89</v>
      </c>
      <c r="G27" s="22">
        <v>49</v>
      </c>
      <c r="H27" s="23">
        <f t="shared" si="3"/>
        <v>45</v>
      </c>
      <c r="I27" s="22">
        <v>45</v>
      </c>
      <c r="J27" s="22"/>
      <c r="K27" s="22"/>
      <c r="L27" s="22"/>
      <c r="M27" s="22"/>
      <c r="N27" s="22"/>
      <c r="O27" s="22"/>
      <c r="P27" s="22"/>
      <c r="Q27" s="22"/>
      <c r="R27" s="59">
        <v>300</v>
      </c>
      <c r="S27" s="57">
        <f t="shared" si="5"/>
        <v>13500</v>
      </c>
      <c r="T27" s="59"/>
      <c r="U27" s="57"/>
      <c r="V27" s="59"/>
      <c r="W27" s="59"/>
      <c r="X27" s="58">
        <f t="shared" si="4"/>
        <v>13500</v>
      </c>
      <c r="Y27" s="20" t="s">
        <v>80</v>
      </c>
    </row>
    <row r="28" s="3" customFormat="1" ht="35" customHeight="1" spans="1:25">
      <c r="A28" s="20">
        <v>17</v>
      </c>
      <c r="B28" s="20" t="s">
        <v>87</v>
      </c>
      <c r="C28" s="20" t="s">
        <v>90</v>
      </c>
      <c r="D28" s="20" t="s">
        <v>77</v>
      </c>
      <c r="E28" s="20" t="s">
        <v>78</v>
      </c>
      <c r="F28" s="21" t="s">
        <v>91</v>
      </c>
      <c r="G28" s="22">
        <v>59</v>
      </c>
      <c r="H28" s="23">
        <f t="shared" si="3"/>
        <v>59</v>
      </c>
      <c r="I28" s="22">
        <v>59</v>
      </c>
      <c r="J28" s="22"/>
      <c r="K28" s="22"/>
      <c r="L28" s="22"/>
      <c r="M28" s="22"/>
      <c r="N28" s="22"/>
      <c r="O28" s="22"/>
      <c r="P28" s="22"/>
      <c r="Q28" s="22"/>
      <c r="R28" s="59">
        <v>300</v>
      </c>
      <c r="S28" s="57">
        <f t="shared" si="5"/>
        <v>17700</v>
      </c>
      <c r="T28" s="59"/>
      <c r="U28" s="57"/>
      <c r="V28" s="59"/>
      <c r="W28" s="59"/>
      <c r="X28" s="58">
        <f t="shared" si="4"/>
        <v>17700</v>
      </c>
      <c r="Y28" s="20" t="s">
        <v>80</v>
      </c>
    </row>
    <row r="29" s="3" customFormat="1" ht="35" customHeight="1" spans="1:25">
      <c r="A29" s="20">
        <v>18</v>
      </c>
      <c r="B29" s="20" t="s">
        <v>87</v>
      </c>
      <c r="C29" s="20" t="s">
        <v>92</v>
      </c>
      <c r="D29" s="20" t="s">
        <v>32</v>
      </c>
      <c r="E29" s="20" t="s">
        <v>78</v>
      </c>
      <c r="F29" s="21" t="s">
        <v>93</v>
      </c>
      <c r="G29" s="22">
        <v>50</v>
      </c>
      <c r="H29" s="23">
        <f t="shared" si="3"/>
        <v>49</v>
      </c>
      <c r="I29" s="22">
        <v>49</v>
      </c>
      <c r="J29" s="22"/>
      <c r="K29" s="22"/>
      <c r="L29" s="22"/>
      <c r="M29" s="22"/>
      <c r="N29" s="22"/>
      <c r="O29" s="22"/>
      <c r="P29" s="22"/>
      <c r="Q29" s="22"/>
      <c r="R29" s="59">
        <v>800</v>
      </c>
      <c r="S29" s="57">
        <f t="shared" si="5"/>
        <v>39200</v>
      </c>
      <c r="T29" s="59"/>
      <c r="U29" s="57"/>
      <c r="V29" s="59"/>
      <c r="W29" s="59"/>
      <c r="X29" s="58">
        <f t="shared" si="4"/>
        <v>39200</v>
      </c>
      <c r="Y29" s="20" t="s">
        <v>94</v>
      </c>
    </row>
    <row r="30" s="3" customFormat="1" ht="35" customHeight="1" spans="1:25">
      <c r="A30" s="20">
        <v>19</v>
      </c>
      <c r="B30" s="20" t="s">
        <v>81</v>
      </c>
      <c r="C30" s="20" t="s">
        <v>95</v>
      </c>
      <c r="D30" s="20" t="s">
        <v>77</v>
      </c>
      <c r="E30" s="20" t="s">
        <v>78</v>
      </c>
      <c r="F30" s="21" t="s">
        <v>96</v>
      </c>
      <c r="G30" s="22">
        <v>50</v>
      </c>
      <c r="H30" s="23">
        <f t="shared" si="3"/>
        <v>49</v>
      </c>
      <c r="I30" s="22">
        <v>49</v>
      </c>
      <c r="J30" s="22"/>
      <c r="K30" s="22"/>
      <c r="L30" s="22"/>
      <c r="M30" s="22"/>
      <c r="N30" s="22"/>
      <c r="O30" s="22"/>
      <c r="P30" s="22"/>
      <c r="Q30" s="22"/>
      <c r="R30" s="59">
        <v>300</v>
      </c>
      <c r="S30" s="57">
        <f t="shared" si="5"/>
        <v>14700</v>
      </c>
      <c r="T30" s="59"/>
      <c r="U30" s="57"/>
      <c r="V30" s="59"/>
      <c r="W30" s="59"/>
      <c r="X30" s="58">
        <f t="shared" si="4"/>
        <v>14700</v>
      </c>
      <c r="Y30" s="20" t="s">
        <v>80</v>
      </c>
    </row>
    <row r="31" s="3" customFormat="1" ht="35" customHeight="1" spans="1:25">
      <c r="A31" s="24" t="s">
        <v>19</v>
      </c>
      <c r="B31" s="25"/>
      <c r="C31" s="25"/>
      <c r="D31" s="25"/>
      <c r="E31" s="26"/>
      <c r="F31" s="27"/>
      <c r="G31" s="28">
        <f>SUM(G24:G30)</f>
        <v>357</v>
      </c>
      <c r="H31" s="28">
        <f>SUM(H24:H30)</f>
        <v>346</v>
      </c>
      <c r="I31" s="28">
        <f>SUM(I24:I30)</f>
        <v>346</v>
      </c>
      <c r="J31" s="28"/>
      <c r="K31" s="28"/>
      <c r="L31" s="28"/>
      <c r="M31" s="28"/>
      <c r="N31" s="28"/>
      <c r="O31" s="28"/>
      <c r="P31" s="28"/>
      <c r="Q31" s="28"/>
      <c r="R31" s="27" t="s">
        <v>53</v>
      </c>
      <c r="S31" s="27">
        <f>SUM(S24:S30)</f>
        <v>152300</v>
      </c>
      <c r="T31" s="28"/>
      <c r="U31" s="28">
        <f>SUM(U24:U30)</f>
        <v>0</v>
      </c>
      <c r="V31" s="28"/>
      <c r="W31" s="28"/>
      <c r="X31" s="51">
        <f t="shared" si="4"/>
        <v>152300</v>
      </c>
      <c r="Y31" s="69"/>
    </row>
    <row r="32" s="5" customFormat="1" ht="35" customHeight="1" spans="1:25">
      <c r="A32" s="37" t="s">
        <v>15</v>
      </c>
      <c r="B32" s="38"/>
      <c r="C32" s="38"/>
      <c r="D32" s="38"/>
      <c r="E32" s="39"/>
      <c r="F32" s="40"/>
      <c r="G32" s="41">
        <f>G16+G18+G21+G23+G31</f>
        <v>891</v>
      </c>
      <c r="H32" s="41">
        <f>H16+H18+H21+H23+H31</f>
        <v>826</v>
      </c>
      <c r="I32" s="41">
        <f>I16+I18+I21+I23+I31</f>
        <v>452</v>
      </c>
      <c r="J32" s="41"/>
      <c r="K32" s="41">
        <f>K16+K18+K21+K23+K31</f>
        <v>5</v>
      </c>
      <c r="L32" s="41"/>
      <c r="M32" s="41"/>
      <c r="N32" s="41">
        <f>N16+N18+N21+N23+N31</f>
        <v>369</v>
      </c>
      <c r="O32" s="41"/>
      <c r="P32" s="41"/>
      <c r="Q32" s="41"/>
      <c r="R32" s="41" t="s">
        <v>53</v>
      </c>
      <c r="S32" s="41">
        <f>S16+S18+S21+S23+S31</f>
        <v>584760</v>
      </c>
      <c r="T32" s="41">
        <f>T16+T18+T21+T23+T31</f>
        <v>8</v>
      </c>
      <c r="U32" s="41">
        <f>U16+U18+U21+U23+U31</f>
        <v>3200</v>
      </c>
      <c r="V32" s="41">
        <f>V16+V18+V21+V23+V31</f>
        <v>2400</v>
      </c>
      <c r="W32" s="41">
        <f>W16+W18+W21+W23+W31</f>
        <v>800</v>
      </c>
      <c r="X32" s="66">
        <f>S32+U32</f>
        <v>587960</v>
      </c>
      <c r="Y32" s="40"/>
    </row>
    <row r="33" s="6" customFormat="1" spans="2:25">
      <c r="B33" s="42"/>
      <c r="C33" s="42"/>
      <c r="D33" s="42"/>
      <c r="E33" s="42"/>
      <c r="F33" s="42"/>
      <c r="U33" s="67"/>
      <c r="X33" s="68"/>
      <c r="Y33" s="42"/>
    </row>
    <row r="34" s="6" customFormat="1" spans="2:25">
      <c r="B34" s="42" t="s">
        <v>97</v>
      </c>
      <c r="C34" s="42"/>
      <c r="D34" s="42" t="s">
        <v>98</v>
      </c>
      <c r="E34" s="42"/>
      <c r="F34" s="42"/>
      <c r="I34" s="6" t="s">
        <v>99</v>
      </c>
      <c r="R34" s="6" t="s">
        <v>100</v>
      </c>
      <c r="U34" s="67"/>
      <c r="X34" s="68"/>
      <c r="Y34" s="42"/>
    </row>
  </sheetData>
  <mergeCells count="29">
    <mergeCell ref="A2:Y2"/>
    <mergeCell ref="A3:D3"/>
    <mergeCell ref="H3:N3"/>
    <mergeCell ref="J6:Q6"/>
    <mergeCell ref="A16:E16"/>
    <mergeCell ref="A18:E18"/>
    <mergeCell ref="A21:E21"/>
    <mergeCell ref="A23:E23"/>
    <mergeCell ref="A31:E31"/>
    <mergeCell ref="A32:E32"/>
    <mergeCell ref="A4:A7"/>
    <mergeCell ref="B4:B7"/>
    <mergeCell ref="C4:C7"/>
    <mergeCell ref="D4:D7"/>
    <mergeCell ref="E4:E7"/>
    <mergeCell ref="F4:F7"/>
    <mergeCell ref="G4:G7"/>
    <mergeCell ref="H4:H7"/>
    <mergeCell ref="I6:I7"/>
    <mergeCell ref="R4:R7"/>
    <mergeCell ref="S4:S7"/>
    <mergeCell ref="T4:T7"/>
    <mergeCell ref="U6:U7"/>
    <mergeCell ref="V6:V7"/>
    <mergeCell ref="W6:W7"/>
    <mergeCell ref="X4:X7"/>
    <mergeCell ref="Y4:Y7"/>
    <mergeCell ref="I4:Q5"/>
    <mergeCell ref="U4:W5"/>
  </mergeCells>
  <dataValidations count="2">
    <dataValidation type="list" allowBlank="1" showInputMessage="1" showErrorMessage="1" sqref="D8 D11 D12 D13 D14 D15 D16 D17 D18 D19 D21 D22 D23 D24 D25 D26 D27 D28 D29 D30 D31 D9:D10">
      <formula1>"职业资格证书（生产制造类）,职业资格证书（服务类）,专项能力证书（生产制造类）,专项能力证书（服务类）,培训合格证（服务类）,培训合格证（民族民间工艺类）,培训合格证（创业服务类）,培训合格证（创业培训类）,培训合格证（职业能力类）,培训合格证（生产制造类）,技能等级证（生产制造类）,技能等级证（服务类）"</formula1>
    </dataValidation>
    <dataValidation type="list" allowBlank="1" showInputMessage="1" showErrorMessage="1" sqref="D20">
      <formula1>"职业资格证书（生产制造类）,职业资格证书（服务类）,专项能力证书（生产制造类）,专项能力证书（服务类）,培训合格证（工业类）,培训合格证（服务类）,培训合格证（民族民间工艺类）,培训合格证（创业服务类）,培训合格证（创业培训类）,培训合格证（创业师资服务类）,培训合格证（职业能力类）"</formula1>
    </dataValidation>
  </dataValidations>
  <pageMargins left="0.699305555555556" right="0.699305555555556" top="0.751388888888889" bottom="0.751388888888889" header="0.297916666666667" footer="0.297916666666667"/>
  <pageSetup paperSize="9" scale="48" fitToHeight="0" orientation="landscape" horizontalDpi="600" verticalDpi="600"/>
  <headerFooter>
    <oddFooter>&amp;C第 &amp;P 页，共 &amp;N 页</oddFooter>
  </headerFooter>
  <ignoredErrors>
    <ignoredError sqref="S23 S21 S18 S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2" sqref="A12"/>
    </sheetView>
  </sheetViews>
  <sheetFormatPr defaultColWidth="9" defaultRowHeight="14.25"/>
  <cols>
    <col min="1" max="1" width="135.375" customWidth="1"/>
  </cols>
  <sheetData>
    <row r="1" s="1" customFormat="1" ht="245" customHeight="1" spans="1:1">
      <c r="A1" s="2" t="s">
        <v>101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空表</vt:lpstr>
      <vt:lpstr>填报说明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玉香应</dc:creator>
  <cp:lastModifiedBy>DELL</cp:lastModifiedBy>
  <dcterms:created xsi:type="dcterms:W3CDTF">2020-11-10T02:27:00Z</dcterms:created>
  <dcterms:modified xsi:type="dcterms:W3CDTF">2021-10-27T02:36:29Z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