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2017年勐阿镇" sheetId="1" r:id="rId1"/>
    <sheet name="2018年勐阿镇" sheetId="2" r:id="rId2"/>
  </sheets>
  <definedNames>
    <definedName name="_xlnm._FilterDatabase" localSheetId="0" hidden="1">'2017年勐阿镇'!$A$4:$N$188</definedName>
    <definedName name="_xlnm.Print_Titles" localSheetId="0">'2017年勐阿镇'!$3:$4</definedName>
    <definedName name="_xlnm.Print_Titles" localSheetId="1">'2018年勐阿镇'!$3:$3</definedName>
  </definedNames>
  <calcPr fullCalcOnLoad="1"/>
</workbook>
</file>

<file path=xl/sharedStrings.xml><?xml version="1.0" encoding="utf-8"?>
<sst xmlns="http://schemas.openxmlformats.org/spreadsheetml/2006/main" count="593" uniqueCount="426">
  <si>
    <t>资金到账时间</t>
  </si>
  <si>
    <t>文件号</t>
  </si>
  <si>
    <t>拨款单位</t>
  </si>
  <si>
    <t>资金内容</t>
  </si>
  <si>
    <t>转账时间</t>
  </si>
  <si>
    <t>转账金额</t>
  </si>
  <si>
    <t>支付明细</t>
  </si>
  <si>
    <t>支付对象</t>
  </si>
  <si>
    <t>序号</t>
  </si>
  <si>
    <t>到账金额</t>
  </si>
  <si>
    <t>农户安置房（南朗河懒堆房6户）</t>
  </si>
  <si>
    <t>支农户安置房（纳京村贺翁九组10户）</t>
  </si>
  <si>
    <t>支贺健村曼浪小组2户农户安置房建设补助资金</t>
  </si>
  <si>
    <t>转李正强支建房补助款</t>
  </si>
  <si>
    <t>代收代发账户</t>
  </si>
  <si>
    <t>李正强</t>
  </si>
  <si>
    <t>凭证号</t>
  </si>
  <si>
    <t>勐海县住房和城乡建设局</t>
  </si>
  <si>
    <t>勐海县住房和城乡建设局</t>
  </si>
  <si>
    <t>支勐阿镇2016年红色乡村幸福家园示范区项目设计费</t>
  </si>
  <si>
    <t>云南博文建筑工程设计有限公司</t>
  </si>
  <si>
    <t>转南朗河村委会用于勐阿镇南朗河村贫困户发展种、养殖业补助资金</t>
  </si>
  <si>
    <t>财政收回</t>
  </si>
  <si>
    <t>勐阿农经站</t>
  </si>
  <si>
    <t>国库</t>
  </si>
  <si>
    <t>支勐阿镇曼迈村委会农村环境综合整治项目款</t>
  </si>
  <si>
    <t>勐阿镇曼迈村委会农村环境综合整治项目款</t>
  </si>
  <si>
    <t>云南宁茂环境科技有限公司</t>
  </si>
  <si>
    <t>转贺建村委会用于基础设施建设-阵地建设</t>
  </si>
  <si>
    <t>海财预字〔2017〕364号</t>
  </si>
  <si>
    <t>2017年新增债券资金2010399</t>
  </si>
  <si>
    <t>支勐阿镇红色乡村幸福家园示范区建设项目前置审计费</t>
  </si>
  <si>
    <t>支红色乡村幸福家园项目工程监理费</t>
  </si>
  <si>
    <t>昆明鑫喆工程造价咨询有限公司</t>
  </si>
  <si>
    <t>云南镕诚集团勐海建设项目管理有限公司</t>
  </si>
  <si>
    <t>转纳丙村委会老寨小组扶贫项目款</t>
  </si>
  <si>
    <t>支政府办公耗材费</t>
  </si>
  <si>
    <t>支政府购买复印机款</t>
  </si>
  <si>
    <t>支政府制作扶贫宣传兰、吊牌等费用</t>
  </si>
  <si>
    <t>支开展扶贫工作住宿费</t>
  </si>
  <si>
    <t>支危房改造视察用餐费</t>
  </si>
  <si>
    <t>勐海科通电脑科技有限公司</t>
  </si>
  <si>
    <t>勐海佳春电脑科技经营部</t>
  </si>
  <si>
    <t>勐海青源广告装饰有限公司</t>
  </si>
  <si>
    <t>康华菊</t>
  </si>
  <si>
    <t>钟桂仙</t>
  </si>
  <si>
    <t>转贺建村委会用于驻村工作队员工作经费（奎雷、麦源2人，5000元/人）</t>
  </si>
  <si>
    <t>转4个村委会用于驻村工作队员工作经费</t>
  </si>
  <si>
    <t>支勐阿镇未脱贫建档立卡贫困户（有账号）农村养老保险</t>
  </si>
  <si>
    <t>支勐阿镇未脱贫建档立卡贫困户（无账号）农村养老保险</t>
  </si>
  <si>
    <t>新农保保费代扣代缴归集户</t>
  </si>
  <si>
    <t>支勐阿镇已脱贫建档立卡贫困户（有账号）农村养老保险</t>
  </si>
  <si>
    <t>支勐阿镇已脱贫建档立卡贫困户（无账号）农村养老保险</t>
  </si>
  <si>
    <t>支政府开展扶贫工作购买文件袋、档案盒</t>
  </si>
  <si>
    <t>转勐阿镇71个村小组动态管理工作经费</t>
  </si>
  <si>
    <t>陈振金</t>
  </si>
  <si>
    <t>勐海县人民政府扶贫开发办公室拨支项目管理费（西财农发（2016）143号2016年度第二批中央财政）</t>
  </si>
  <si>
    <t>勐海县人民政府扶贫开发办公室</t>
  </si>
  <si>
    <t>支勐阿镇南朗河村委会5户农村危房改造款</t>
  </si>
  <si>
    <t>支勐康村委会3户农村危房改造款</t>
  </si>
  <si>
    <t>支纳丙村委会4户农村危房改造款</t>
  </si>
  <si>
    <t>支纳京村委会3户农村危房改造款</t>
  </si>
  <si>
    <t>支贺建村委会7户、南朗河村委会5户农村危房改造款</t>
  </si>
  <si>
    <t>支南朗河村委会2户农村危房改造款（第三次拨款）县级</t>
  </si>
  <si>
    <t>支南朗河村委会4户农村危房改造款（第二次拨款）县级</t>
  </si>
  <si>
    <t>支纳丙村委会3户农村危房改造款（第二次拨款）县级</t>
  </si>
  <si>
    <t>支纳京村委会1户农村危房改造款（第二次拨款）县级</t>
  </si>
  <si>
    <t>支纳京村委会2户农村危房改造款（第二次拨款）县级</t>
  </si>
  <si>
    <t>支勐康村委会10户农村危房改造款（第二次拨款）县级</t>
  </si>
  <si>
    <t>支贺建村委会3户农村危房改造款（第二次拨款）县级</t>
  </si>
  <si>
    <t>支曼迈村委会5户农村危房改造款（第二次拨款）县级</t>
  </si>
  <si>
    <t>支勐阿镇南朗河村委会33户农村危房改造款</t>
  </si>
  <si>
    <t>支勐康村委会14户农村危房改造款</t>
  </si>
  <si>
    <t>支曼迈村委会11户农村危房改造款</t>
  </si>
  <si>
    <t>支贺建村委会5户农村危房改造款</t>
  </si>
  <si>
    <t>支纳京村委会11户农村危房改造款</t>
  </si>
  <si>
    <t>支南朗河村委会8户农村危房改造款</t>
  </si>
  <si>
    <t>支纳京村委会16户农村危房改造款</t>
  </si>
  <si>
    <t>支南朗河村委会10户农村危房改造款（卡外）</t>
  </si>
  <si>
    <t>支南朗河村委会6户农村危房改造款</t>
  </si>
  <si>
    <t>支纳丙村委会2户农村危房改造款（第二次拨款）中央</t>
  </si>
  <si>
    <t>支嘎赛村委会4户农村危房改造款（第二次拨款）中央</t>
  </si>
  <si>
    <t>支纳京村委会1户农村危房改造款（第二次拨款）中央</t>
  </si>
  <si>
    <t>支勐康村委会5户农村危房改造款（第二次拨款）中央</t>
  </si>
  <si>
    <t>支曼迈村委会6户农村危房改造款（第二次拨款）中央</t>
  </si>
  <si>
    <t>转7个行政村用于开展贫困对象动态管理工作经费</t>
  </si>
  <si>
    <t>海财农字〔2017〕312号</t>
  </si>
  <si>
    <t>合计</t>
  </si>
  <si>
    <t>海财预字〔2017〕261号</t>
  </si>
  <si>
    <t>财政收回产业发展资金</t>
  </si>
  <si>
    <t>勐海县财政局</t>
  </si>
  <si>
    <t>勐海县易地扶贫搬迁建设项目指挥部</t>
  </si>
  <si>
    <t>支勐海县财政局收回2016年勐阿镇建房补助结余结转资金</t>
  </si>
  <si>
    <t>2018年农村危房改造中央资金补助（调整2017年12月26日支嘎赛、南朗河村委会4户农村危房改造县级款80000元，其中县级资金支付：72000元，中央资金支付：6000元。因为该笔钱是属于县级款，故把6000元中央资金调整回中央。由县级资金全部支付80000元）</t>
  </si>
  <si>
    <t>产业发展项目2130505（结余资金）</t>
  </si>
  <si>
    <t>建房补助（结余资金）</t>
  </si>
  <si>
    <t>支勐阿镇南朗河村委会农村危房改造省级41户补助</t>
  </si>
  <si>
    <t>代收代发户</t>
  </si>
  <si>
    <t>扶贫攻坚经费（结余资金）</t>
  </si>
  <si>
    <t>转贺建村委会伙房四组用于挡墙款</t>
  </si>
  <si>
    <t>勐阿农经站</t>
  </si>
  <si>
    <t>调整2017年12月26日支嘎赛、南朗河村委会4户农村危房改造款（80000元）中央资金</t>
  </si>
  <si>
    <t>支勐阿镇南朗河村委会农村危房改造县级19户补助</t>
  </si>
  <si>
    <t>县级农村危房改造（80000元（其中县级：74000元，中央6000元）现将中央6000元调整为2018年2月1日勐海县住房和城乡建设局拨2018年农村危房改造县级资金补助）</t>
  </si>
  <si>
    <t>2018年消除农村危房改造资金</t>
  </si>
  <si>
    <t>支2018年勐阿镇消除危房行动农户拨款</t>
  </si>
  <si>
    <t>代收代发户</t>
  </si>
  <si>
    <t>勐海县脱贫攻坚消除石棉瓦、彩钢瓦行动县级资金</t>
  </si>
  <si>
    <t>支勐阿镇消除农村住房石棉瓦顶彩钢瓦顶工作预付款</t>
  </si>
  <si>
    <t>国营思茅农场建筑安装公司</t>
  </si>
  <si>
    <t>勐海县坚消除石棉瓦顶、彩钢瓦顶行动资金</t>
  </si>
  <si>
    <t>消除危房行动资金</t>
  </si>
  <si>
    <t>海财预字〔2018〕174号</t>
  </si>
  <si>
    <t>贺建村委会伙房三四组农户房屋改造补助资金（2130504）</t>
  </si>
  <si>
    <t>支贺建伙房四组25户房屋改造补助（按进度第一次拨付）</t>
  </si>
  <si>
    <t>支贺建伙房三组19户房屋改造补助（按进度第一次拨付）</t>
  </si>
  <si>
    <t>海财农字〔2018〕59号</t>
  </si>
  <si>
    <t>安排县扶贫办乡镇脱贫攻坚经费（2130599）</t>
  </si>
  <si>
    <t>无能力建房户补助资金（结余资金）</t>
  </si>
  <si>
    <t>海财预字〔2017〕453号</t>
  </si>
  <si>
    <t>贫困村寨环境综合整治项目资金2130599（结余资金）</t>
  </si>
  <si>
    <t>结余资金</t>
  </si>
  <si>
    <t>截至2018年3月20日结余额度</t>
  </si>
  <si>
    <t>勐阿镇2018年财政扶贫资金使用明细表</t>
  </si>
  <si>
    <r>
      <t>2</t>
    </r>
    <r>
      <rPr>
        <sz val="10"/>
        <rFont val="宋体"/>
        <family val="0"/>
      </rPr>
      <t>017年提升城乡人居环境行动专项经费</t>
    </r>
  </si>
  <si>
    <t>2017年农村危房改造省级补助资金</t>
  </si>
  <si>
    <t>1.消除危房行动县级资金</t>
  </si>
  <si>
    <t>已支完</t>
  </si>
  <si>
    <t>2.消除危房行动县级资金</t>
  </si>
  <si>
    <t>已支210万，结余36.6万元</t>
  </si>
  <si>
    <t>勐海县消除农村住房石棉瓦顶、彩钢瓦顶资金</t>
  </si>
  <si>
    <t>已支61.524964</t>
  </si>
  <si>
    <t>消除危房行动缺口资金</t>
  </si>
  <si>
    <t>海财预字〔2018〕45号</t>
  </si>
  <si>
    <t>2018年财政涉农整合资金（产业发展项目资金）</t>
  </si>
  <si>
    <t>海财预字〔2018〕46号</t>
  </si>
  <si>
    <t>2018年财政涉农整合资金（活动场所修缮项目资金</t>
  </si>
  <si>
    <t>海财预字〔2018〕80号</t>
  </si>
  <si>
    <t>贫困县退出保障经费</t>
  </si>
  <si>
    <t>海财预字〔2018〕71号</t>
  </si>
  <si>
    <t>海政办拨〔2018〕99号 ：安排使用2018年第一批财政涉农整合资金（县农委办2017年人居环境提升行动村内道路硬化建设项目资金）（西财农发[2017]232号）（贺建村）</t>
  </si>
  <si>
    <t>海财预字〔2018〕81号</t>
  </si>
  <si>
    <t>勐阿镇人民政府提升人居环境工程缺口资金</t>
  </si>
  <si>
    <t>州</t>
  </si>
  <si>
    <t>中央</t>
  </si>
  <si>
    <t>2018年消除农村危房改造资金</t>
  </si>
  <si>
    <t>勐海县脱贫攻坚消除石棉瓦、彩钢瓦行动县级资金</t>
  </si>
  <si>
    <t>勐海县坚消除石棉瓦顶、彩钢瓦顶行动资金</t>
  </si>
  <si>
    <t>2017年提升城乡人居环境行动专项经费</t>
  </si>
  <si>
    <t>消除危房行动资金</t>
  </si>
  <si>
    <t>2017年农村危房改造省级补助资金</t>
  </si>
  <si>
    <t>1.消除危房行动县级资金</t>
  </si>
  <si>
    <t>2.消除危房行动县级资金</t>
  </si>
  <si>
    <t>勐海县消除农村住房石棉瓦顶、彩钢瓦顶资金</t>
  </si>
  <si>
    <t>消除危房行动缺口资金</t>
  </si>
  <si>
    <t>海财预字〔2018〕174号</t>
  </si>
  <si>
    <t>贺建村委会伙房三四组农户房屋改造补助资金（2130504）</t>
  </si>
  <si>
    <t>安排县扶贫办乡镇脱贫攻坚经费（2130599）</t>
  </si>
  <si>
    <t>海财预字〔2018〕45号</t>
  </si>
  <si>
    <t>2018年财政涉农整合资金（产业发展项目资金）</t>
  </si>
  <si>
    <t>海财预字〔2018〕46号</t>
  </si>
  <si>
    <t>2018年财政涉农整合资金（活动场所修缮项目资金</t>
  </si>
  <si>
    <t>海财预字〔2018〕80号</t>
  </si>
  <si>
    <t>贫困县退出保障经费</t>
  </si>
  <si>
    <t>海财预字〔2018〕71号</t>
  </si>
  <si>
    <t>海政办拨〔2018〕99号 ：安排使用2018年第一批财政涉农整合资金（县农委办2017年人居环境提升行动村内道路硬化建设项目资金）（西财农发[2017]232号）（贺建村）</t>
  </si>
  <si>
    <t>海财预字〔2018〕81号</t>
  </si>
  <si>
    <t>勐阿镇人民政府提升人居环境工程缺口资金</t>
  </si>
  <si>
    <t>收入</t>
  </si>
  <si>
    <t>支出</t>
  </si>
  <si>
    <t>勐阿镇2016-2018年财政扶贫资金使用明细表</t>
  </si>
  <si>
    <t>海财农改字〔2018〕29号</t>
  </si>
  <si>
    <t>海财预字〔2018〕98号</t>
  </si>
  <si>
    <t>勐海县脱贫攻坚保障经费（脱贫攻坚保障资金）</t>
  </si>
  <si>
    <t>海财行字〔2018〕142号</t>
  </si>
  <si>
    <t>海财预字〔2018〕111号</t>
  </si>
  <si>
    <t>扶贫挂钩工作队员经费</t>
  </si>
  <si>
    <t>勐海县脱贫攻坚保障经费</t>
  </si>
  <si>
    <t>勐海县人民政府办公室</t>
  </si>
  <si>
    <t>勐阿嘎赛曼吕小组</t>
  </si>
  <si>
    <t>勐阿嘎赛驻村工作队</t>
  </si>
  <si>
    <t>支勐阿镇开展扶贫工作耗材费</t>
  </si>
  <si>
    <t>勐海科通电脑科技有限公司</t>
  </si>
  <si>
    <t>支勐阿镇政府办公耗材费</t>
  </si>
  <si>
    <t>勐海县住房和城乡建设局拨2018年农村危房改造中央资金补助</t>
  </si>
  <si>
    <t>支勐阿镇发展柚子种植项目苗木款</t>
  </si>
  <si>
    <t>勐海万鼎农业科技发展有限公司</t>
  </si>
  <si>
    <t>中国共产党勐海县委员会组织部</t>
  </si>
  <si>
    <t>消除“两瓦”资金</t>
  </si>
  <si>
    <t>2018年消除危房行动资金</t>
  </si>
  <si>
    <t>补助村级活动场所设施款</t>
  </si>
  <si>
    <t>支勐阿镇开展扶贫工作购买水泥及空心砖款</t>
  </si>
  <si>
    <t>张会忠</t>
  </si>
  <si>
    <t>支勐阿镇开展扶贫工作购买钢架床款</t>
  </si>
  <si>
    <t>王弟洪</t>
  </si>
  <si>
    <t>支纳京村纳岗八组自来水工程材料款</t>
  </si>
  <si>
    <t>玉应叫</t>
  </si>
  <si>
    <t>支纳京三七组房屋吊顶工程款及材料款</t>
  </si>
  <si>
    <t>岩叫</t>
  </si>
  <si>
    <t>支勐阿镇贺建伙房三四组入住安置房补助款</t>
  </si>
  <si>
    <t>李海荣</t>
  </si>
  <si>
    <t>支勐阿镇扶贫工程款（勐阿镇安装玻璃及更换天花板款）</t>
  </si>
  <si>
    <t>岩本</t>
  </si>
  <si>
    <t>支勐阿镇扶贫工作发放碗柜款</t>
  </si>
  <si>
    <t>何明彪</t>
  </si>
  <si>
    <t>支勐阿镇扶贫工作更换天花板款</t>
  </si>
  <si>
    <t>罗容良</t>
  </si>
  <si>
    <t>海财预字〔2018〕117号</t>
  </si>
  <si>
    <t>勐海县易地扶贫搬迁建设项目指挥部</t>
  </si>
  <si>
    <t>建房补助</t>
  </si>
  <si>
    <t>农户安置房建设补助资金（南朗河取纳低10户）</t>
  </si>
  <si>
    <t>贺建村委会曼浪小组6户农户安置房建设补助资金</t>
  </si>
  <si>
    <t>贺建村委会曼浪小组16户农户安置房建设补助资金</t>
  </si>
  <si>
    <t>懒堆房22户、贺翁9户、曼浪9户2085000元安置房建设补助资金</t>
  </si>
  <si>
    <t>支勐海县财政局收回2016年勐阿镇建房补助结余结转资金</t>
  </si>
  <si>
    <t>勐海县财政局</t>
  </si>
  <si>
    <t>勐海县住房和城乡建设局</t>
  </si>
  <si>
    <t>无能力建房户补助资金</t>
  </si>
  <si>
    <t>发放勐阿镇2016年建档立卡户无能力建房工程补助资金660000元（按照工程进度第一次付款）</t>
  </si>
  <si>
    <t>财政收回</t>
  </si>
  <si>
    <t>支无能力建房工程补助资金（按工程进度第二次支付|）</t>
  </si>
  <si>
    <t>代收代发账户（10人）</t>
  </si>
  <si>
    <t>盛世义</t>
  </si>
  <si>
    <t>2016年度保命房补助</t>
  </si>
  <si>
    <t>转刀拥军60000元支无能力建房工程补助金</t>
  </si>
  <si>
    <t>刀拥军</t>
  </si>
  <si>
    <t>海财农字〔2016〕266号</t>
  </si>
  <si>
    <t>2016年度第一批扶贫资金项目管理费2130599</t>
  </si>
  <si>
    <t>支勐阿镇2016年红色乡村幸福家园示范区项目设计费</t>
  </si>
  <si>
    <t>海财预字〔2017〕261号</t>
  </si>
  <si>
    <t>产业发展项目2130505</t>
  </si>
  <si>
    <t>支勐阿镇产业发展扶贫树苗款</t>
  </si>
  <si>
    <t>勐海金沙农业科技发展有限责任公司勐海分公司</t>
  </si>
  <si>
    <t>支勐阿镇贫困户种植养殖产业发展扶持补助资金（新识别户）</t>
  </si>
  <si>
    <t>代收代发账户</t>
  </si>
  <si>
    <t>支勐阿镇贫困户种植养殖产业发展扶持补助资金（返贫户）</t>
  </si>
  <si>
    <t>支勐阿镇贫困户种植养殖产业发展扶持补助资金（2014年脱贫户）</t>
  </si>
  <si>
    <t>支勐阿镇贫困户种植养殖产业发展扶持补助资金（2015-2017年贫困户）</t>
  </si>
  <si>
    <t>支勐阿镇扶贫茶苗款</t>
  </si>
  <si>
    <t>勐海众兴农业专业合作社</t>
  </si>
  <si>
    <t>财政收回产业发展资金</t>
  </si>
  <si>
    <t>海财预字〔2017〕453号</t>
  </si>
  <si>
    <t>贫困村寨环境综合整治项目资金2130599</t>
  </si>
  <si>
    <t>支勐阿镇购买垃圾车及垃圾箱款</t>
  </si>
  <si>
    <t>开远市恒腾经贸有限公司</t>
  </si>
  <si>
    <t>预算国库收回</t>
  </si>
  <si>
    <t>海财预字（2017）456号</t>
  </si>
  <si>
    <t>基础设施-阵地建设资金</t>
  </si>
  <si>
    <t>海财预字〔2017〕364号</t>
  </si>
  <si>
    <t>2017年新增债券资金2010399</t>
  </si>
  <si>
    <t>支勐阿镇红色乡村幸福家园项目审计费</t>
  </si>
  <si>
    <t>云南云达工程造价咨询有限公司</t>
  </si>
  <si>
    <t>海财预字（2017）17号</t>
  </si>
  <si>
    <t>第一批扶贫资金项目管理费</t>
  </si>
  <si>
    <t>海财预字（2017）296号</t>
  </si>
  <si>
    <t>脱贫攻坚工作经费</t>
  </si>
  <si>
    <t>中国共产党勐海县委员会办公室</t>
  </si>
  <si>
    <t>扶贫工作经费</t>
  </si>
  <si>
    <t>转贺建村委会伙房四组用于挡墙款</t>
  </si>
  <si>
    <t>勐阿农经站</t>
  </si>
  <si>
    <t>支勐阿镇开展扶贫攻坚宣传费</t>
  </si>
  <si>
    <t>张春伟</t>
  </si>
  <si>
    <t>海财农字（2017）224号</t>
  </si>
  <si>
    <t>扶贫攻坚经费</t>
  </si>
  <si>
    <t>海财社字（2017）219号</t>
  </si>
  <si>
    <t>2017年动态管理调整后建档立卡未脱贫贫困人员参加城乡居民基本养老保险费</t>
  </si>
  <si>
    <t>海财社字〔2017〕219号</t>
  </si>
  <si>
    <t>2017年动态管理调整后建档立卡已脱贫贫困人员参加城乡居民基本养老保险费2130599</t>
  </si>
  <si>
    <t>海财农字（2017）132号</t>
  </si>
  <si>
    <t>全县村民小组贫困对象动态管理工作经费</t>
  </si>
  <si>
    <t>勐海县人民政府扶贫开发办公室</t>
  </si>
  <si>
    <t>勐海县人民政府扶贫开发办公室拨支项目管理费（西财农发（2016）143号2016年度第二批中央财政）</t>
  </si>
  <si>
    <t>勐海县住房和城乡建设局拨2017年农村危房改造县级补助</t>
  </si>
  <si>
    <t>支勐阿镇南朗河村委会农村危房改造省级41户补助</t>
  </si>
  <si>
    <t>代收代发户</t>
  </si>
  <si>
    <t>支勐阿镇勐康村委会农村危房改造省级补助19户</t>
  </si>
  <si>
    <t>海财预字〔2017〕547号</t>
  </si>
  <si>
    <t>县级领导机动金（勐阿镇南朗河村贫困户发展种、养殖业缺口资金补助）</t>
  </si>
  <si>
    <t>转嘎赛村委会曼吕小组用于扶贫经费</t>
  </si>
  <si>
    <t>转嘎赛村委会用于扶贫经费</t>
  </si>
  <si>
    <t>海财农字（2017）301号</t>
  </si>
  <si>
    <t>贫困对象动态管理工作经费</t>
  </si>
  <si>
    <t>海财农字〔2017〕312号</t>
  </si>
  <si>
    <t>转贺建村委会伙房四组用于挡墙款</t>
  </si>
  <si>
    <t>勐阿农经站</t>
  </si>
  <si>
    <t>海财社字（2017）312号</t>
  </si>
  <si>
    <t>调整2017年12月26日支嘎赛、南朗河村委会4户农村危房改造款（80000元）中央资金</t>
  </si>
  <si>
    <t>支勐阿镇南朗河村委会农村危房改造县级19户补助</t>
  </si>
  <si>
    <t>支勐阿镇勐康村委会农村危房改造县级13户</t>
  </si>
  <si>
    <t>支2018年勐阿镇消除危房行动农户拨款</t>
  </si>
  <si>
    <t>支勐阿镇消除农村住房石棉瓦顶彩钢瓦顶工作预付款</t>
  </si>
  <si>
    <t>国营思茅农场建筑安装公司</t>
  </si>
  <si>
    <t>支勐阿镇消除农村住房石棉瓦顶彩钢瓦顶工作尾款</t>
  </si>
  <si>
    <t>支收回不符合用财政涉农整合资金安排的消除石棉瓦、彩钢瓦顶行动资金</t>
  </si>
  <si>
    <t>支勐阿镇59户县级危房改造补助</t>
  </si>
  <si>
    <t>支勐阿镇2018年164户消除危房行动资金</t>
  </si>
  <si>
    <t>支勐阿镇消除农村住房石棉瓦顶彩钢瓦顶工作款</t>
  </si>
  <si>
    <t>支勐阿镇消除农村住房石棉瓦彩钢瓦顶工作款</t>
  </si>
  <si>
    <t>国营思茅农场建筑安装公司</t>
  </si>
  <si>
    <t>支勐海县住建局收回不符合用财政涉农整合资金安排的消除危房行动缺口资金</t>
  </si>
  <si>
    <t>勐海勐海县住房和城乡建设局</t>
  </si>
  <si>
    <t>支贺建伙房四组25户房屋改造补助（按进度第一次拨付）</t>
  </si>
  <si>
    <t>支贺建伙房三组19户房屋改造补助（按进度第一次拨付）</t>
  </si>
  <si>
    <t>支贺建村委会伙房三、四组农户房屋改造补助资金</t>
  </si>
  <si>
    <t>支勐阿镇贺建伙房三组、四组房屋改造补助</t>
  </si>
  <si>
    <t>代收代发户</t>
  </si>
  <si>
    <t>支贺建伙房三组、四组房屋改造补助</t>
  </si>
  <si>
    <t>支贺建伙房三组、四组房屋改造补助</t>
  </si>
  <si>
    <t>代收代发户</t>
  </si>
  <si>
    <t>支政府购买安装树脂瓦用电钻费</t>
  </si>
  <si>
    <t>罗容良</t>
  </si>
  <si>
    <t>转贺建村委会伙房四组用于扶贫安置房水管安装工程</t>
  </si>
  <si>
    <t>勐阿农经站</t>
  </si>
  <si>
    <t>支勐阿镇为建档立卡户购买床、三门柜款</t>
  </si>
  <si>
    <t>何明彪</t>
  </si>
  <si>
    <t>支勐阿镇为脱贫攻坚工作购买天花板款</t>
  </si>
  <si>
    <t>支勐阿镇为建档立卡户购买折叠桌款</t>
  </si>
  <si>
    <t>徐晓天</t>
  </si>
  <si>
    <t>支勐阿镇为脱贫攻坚工作安装天花板材料款</t>
  </si>
  <si>
    <t>罗容良</t>
  </si>
  <si>
    <t>财政收回</t>
  </si>
  <si>
    <t>转贺建村委会用于村内道路硬化建设</t>
  </si>
  <si>
    <t>勐阿农经站</t>
  </si>
  <si>
    <t>村级一事一议财政奖补普惠制项目资金(纳京村委会纳岗八组道路建设)</t>
  </si>
  <si>
    <t>转纳京村委会纳岗八组用于道路建设款</t>
  </si>
  <si>
    <t>海财预字〔2018〕92号</t>
  </si>
  <si>
    <t>贫困县退出保障经费（2017年农村人居环境提升行动村内路硬化项目资金）</t>
  </si>
  <si>
    <t>转曼迈村委会曼松小组用于村内道路硬化建设款</t>
  </si>
  <si>
    <t>勐海县脱贫攻坚保障经费（全县开展爱路护路专项资金）</t>
  </si>
  <si>
    <t>海财预字〔2018〕103号</t>
  </si>
  <si>
    <t>1.2017年人居环境提升行动村内道路硬化建设项目（贺建村）</t>
  </si>
  <si>
    <t>2.2017年人居环境提升行动村内道路硬化建设项目（贺建村）</t>
  </si>
  <si>
    <t>转南朗河村委会用于扶贫挂钩工作队经费</t>
  </si>
  <si>
    <t>脱贫攻坚经费（2018年4－7月份新农村驻村工作队员工作经费）</t>
  </si>
  <si>
    <t>沪滇扶贫协作奔小康项目资金</t>
  </si>
  <si>
    <t>消除危房行动缺口资金（6月5日拨）</t>
  </si>
  <si>
    <t>支勐海县住建局收回不符合用财政涉农整合资金安排的消除危房行动缺口资金</t>
  </si>
  <si>
    <t>勐海勐海县住房和城乡建设局</t>
  </si>
  <si>
    <t>勐海县人民政府办公室</t>
  </si>
  <si>
    <t>嘎赛曼吕小组扶贫资金</t>
  </si>
  <si>
    <t>合计</t>
  </si>
  <si>
    <t>支勐阿镇开展扶贫宣传工作购买手套、袖套款（自行喷绘）</t>
  </si>
  <si>
    <t>曹知朝</t>
  </si>
  <si>
    <t>支勐阿镇发展柚子种植项目款</t>
  </si>
  <si>
    <t>勐海万鼎农业科技发展有限公司</t>
  </si>
  <si>
    <t>上海九凌汽车运输有限公司</t>
  </si>
  <si>
    <t>上海美莘耐机电有限公司</t>
  </si>
  <si>
    <t>上海长申虹燃气用具有限公司</t>
  </si>
  <si>
    <t>上海盛泉建筑工程有限公司</t>
  </si>
  <si>
    <t>上海松石建设工程有限公司</t>
  </si>
  <si>
    <t>上海宇联给水工程有限公司</t>
  </si>
  <si>
    <t>捐赠款</t>
  </si>
  <si>
    <t>德马吉国际展览有限公司</t>
  </si>
  <si>
    <t>中国民生银行上海分行营业部</t>
  </si>
  <si>
    <t>上海富艺幕墙工程有限公司</t>
  </si>
  <si>
    <t>支勐阿镇纳京小学改造工程款（按进度第一次拨款）发票为10万元</t>
  </si>
  <si>
    <t>云南国凯建设工程有限公司</t>
  </si>
  <si>
    <t>2018年农村危房改造中央资金</t>
  </si>
  <si>
    <t>收回全面消除农村住房石棉瓦顶彩钢瓦顶工作补助资金</t>
  </si>
  <si>
    <t>收回消除农村危房行动缺口资金</t>
  </si>
  <si>
    <t>支勐阿镇退回县住建局收回全面消除农村住房石棉瓦顶彩钢瓦顶工作补助资金</t>
  </si>
  <si>
    <t>支勐阿镇退回县住建局收回消除农村危房行动缺口资金</t>
  </si>
  <si>
    <t>支勐阿镇贺建伙房三四组房屋改造补助</t>
  </si>
  <si>
    <t>代收代发户</t>
  </si>
  <si>
    <t>支勐阿镇贺建伙房四组房屋改造补助</t>
  </si>
  <si>
    <t>杨开友</t>
  </si>
  <si>
    <t>支勐阿镇开展扶贫宣传工作宣传费</t>
  </si>
  <si>
    <t>勐海强源广告装饰有限公司</t>
  </si>
  <si>
    <t>支勐阿镇开展扶贫攻坚工作墙体广告费</t>
  </si>
  <si>
    <t>勐海十贤广告经营部</t>
  </si>
  <si>
    <t>西双版纳海林林业有限公司</t>
  </si>
  <si>
    <t>支勐阿镇购买鸡苗款</t>
  </si>
  <si>
    <t>勐海县打洛镇益民农产品专业合作社</t>
  </si>
  <si>
    <t>支勐阿镇购买坚果苗款</t>
  </si>
  <si>
    <t>勐海县诚鑫建筑工程有限责任公司</t>
  </si>
  <si>
    <t>支勐海县勐阿镇贺建村委会景播老寨社房修缮款</t>
  </si>
  <si>
    <t>勐海县诚鑫建筑工程有限责任公司</t>
  </si>
  <si>
    <t>支勐阿镇扶贫工作发放清洁用品、生活用品款</t>
  </si>
  <si>
    <t>曹知朝</t>
  </si>
  <si>
    <t>支勐阿镇扶贫工作粉墙款</t>
  </si>
  <si>
    <t>王宏卫</t>
  </si>
  <si>
    <t>支勐阿镇开展扶贫工作购买水泥款</t>
  </si>
  <si>
    <t>云南尖峰水泥有限公司</t>
  </si>
  <si>
    <t>支勐阿镇南朗河小学文明路建设款</t>
  </si>
  <si>
    <t>支勐阿镇农村公路维修翻修工程款（工程发票为15万元）</t>
  </si>
  <si>
    <t>鲁改昌</t>
  </si>
  <si>
    <t>支勐阿镇开展扶贫保通工作硬化独水井道路款</t>
  </si>
  <si>
    <t>支勐阿镇持证残疾人2018年城乡居民基本医疗保险乡镇兜底款</t>
  </si>
  <si>
    <t>勐海县财政局</t>
  </si>
  <si>
    <t>支勐阿镇开展扶贫攻坚工作购买钢架床款</t>
  </si>
  <si>
    <t>陈红艳</t>
  </si>
  <si>
    <t>支勐阿镇开展脱贫攻坚工作购买水管、电线、插座等材料款</t>
  </si>
  <si>
    <t>陈淑云</t>
  </si>
  <si>
    <t>支勐阿镇开展扶贫攻坚工作购买水泥款</t>
  </si>
  <si>
    <t>澜沧三环建材有限公司</t>
  </si>
  <si>
    <t>支勐阿镇开展扶贫攻坚工作购买床款</t>
  </si>
  <si>
    <t>何明彪</t>
  </si>
  <si>
    <t>支勐阿镇开展扶贫攻坚工作为阿克西腊新寨石杨保购买门、窗用材料款</t>
  </si>
  <si>
    <t>李文连</t>
  </si>
  <si>
    <t>支勐阿镇开展扶贫攻坚工作购买空心砖款</t>
  </si>
  <si>
    <t>杨贵荣</t>
  </si>
  <si>
    <t>支勐阿镇开展扶贫攻坚工作用于贺建伙房三、四组安置补助款</t>
  </si>
  <si>
    <t>李海荣</t>
  </si>
  <si>
    <t>支勐阿镇开展扶贫攻坚工作更换吊顶、门窗、玻璃款</t>
  </si>
  <si>
    <t>岩问香</t>
  </si>
  <si>
    <t>支勐阿镇开展扶贫攻坚购买材料款</t>
  </si>
  <si>
    <t>李志林</t>
  </si>
  <si>
    <t>支勐阿镇开展扶贫攻坚工作为勐康村委会更换房屋吊顶、更换玻璃款</t>
  </si>
  <si>
    <t>罗小三</t>
  </si>
  <si>
    <t>支勐阿镇开展扶贫攻坚工作保障饮水安全购买材料款</t>
  </si>
  <si>
    <t>王海云</t>
  </si>
  <si>
    <t>支勐阿镇开展扶贫工作天花板吊顶、玻璃窗维修款</t>
  </si>
  <si>
    <t>岩叫</t>
  </si>
  <si>
    <t>海财行字〔2018〕171号</t>
  </si>
  <si>
    <t>海财行字〔2018〕177号</t>
  </si>
  <si>
    <t>基层帮扶经费（勐阿镇南朗河村委会新建陀螺场大棚修建经费）2130599</t>
  </si>
  <si>
    <t>基层帮扶经费（南朗河村委会新建陀螺场大棚经费）2130599</t>
  </si>
  <si>
    <t>海财预字〔2018〕84号</t>
  </si>
  <si>
    <t>县级领导机动金（勐阿镇嘎寨村委会曼吕村民小组改善农村人居环境建设项目缺口水泥资金）2110402</t>
  </si>
  <si>
    <t>海财行字〔2018〕179号</t>
  </si>
  <si>
    <t>陀螺场地大棚建设资金（南朗河村委会）2130599</t>
  </si>
  <si>
    <t>海财行字〔2018〕187号</t>
  </si>
  <si>
    <t>海财行字〔2018〕188号</t>
  </si>
  <si>
    <t>扶贫工作经费（南朗河村委会）2130599</t>
  </si>
  <si>
    <t>基层帮扶经费（南朗河村委会新建陀螺场大棚建设）2130599</t>
  </si>
  <si>
    <t>截至2018年09月04日结余额度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</si>
</sst>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0.00\)"/>
    <numFmt numFmtId="179" formatCode="m&quot;月&quot;d&quot;日&quot;;@"/>
    <numFmt numFmtId="180" formatCode="yyyy/m/d;@"/>
    <numFmt numFmtId="181" formatCode="0.00_);[Red]\(0.00\)"/>
    <numFmt numFmtId="182" formatCode="0.00_ "/>
    <numFmt numFmtId="183" formatCode="0_);[Red]\(0\)"/>
    <numFmt numFmtId="184" formatCode="#,##0.00;[Red]#,##0.00"/>
    <numFmt numFmtId="185" formatCode="0_ "/>
    <numFmt numFmtId="186" formatCode="#,##0.00_ ;[Red]\-#,##0.00\ "/>
    <numFmt numFmtId="187" formatCode="&quot;Yes&quot;;&quot;Yes&quot;;&quot;No&quot;"/>
    <numFmt numFmtId="188" formatCode="&quot;True&quot;;&quot;True&quot;;&quot;False&quot;"/>
    <numFmt numFmtId="189" formatCode="&quot;On&quot;;&quot;On&quot;;&quot;Off&quot;"/>
    <numFmt numFmtId="190" formatCode="[$€-2]\ #,##0.00_);[Red]\([$€-2]\ #,##0.00\)"/>
    <numFmt numFmtId="191" formatCode="mmm\-yyyy"/>
    <numFmt numFmtId="192" formatCode="0.00;[Red]0.00"/>
    <numFmt numFmtId="193" formatCode="#,##0_);[Red]\(#,##0\)"/>
  </numFmts>
  <fonts count="31">
    <font>
      <sz val="12"/>
      <name val="宋体"/>
      <family val="0"/>
    </font>
    <font>
      <sz val="11"/>
      <color indexed="8"/>
      <name val="宋体"/>
      <family val="0"/>
    </font>
    <font>
      <i/>
      <sz val="11"/>
      <color indexed="23"/>
      <name val="宋体"/>
      <family val="0"/>
    </font>
    <font>
      <sz val="11"/>
      <color indexed="20"/>
      <name val="宋体"/>
      <family val="0"/>
    </font>
    <font>
      <sz val="11"/>
      <color indexed="60"/>
      <name val="宋体"/>
      <family val="0"/>
    </font>
    <font>
      <sz val="11"/>
      <color indexed="9"/>
      <name val="宋体"/>
      <family val="0"/>
    </font>
    <font>
      <b/>
      <sz val="15"/>
      <color indexed="56"/>
      <name val="宋体"/>
      <family val="0"/>
    </font>
    <font>
      <sz val="11"/>
      <color indexed="62"/>
      <name val="宋体"/>
      <family val="0"/>
    </font>
    <font>
      <b/>
      <sz val="11"/>
      <color indexed="63"/>
      <name val="宋体"/>
      <family val="0"/>
    </font>
    <font>
      <b/>
      <sz val="13"/>
      <color indexed="56"/>
      <name val="宋体"/>
      <family val="0"/>
    </font>
    <font>
      <b/>
      <sz val="11"/>
      <color indexed="52"/>
      <name val="宋体"/>
      <family val="0"/>
    </font>
    <font>
      <b/>
      <sz val="11"/>
      <color indexed="56"/>
      <name val="宋体"/>
      <family val="0"/>
    </font>
    <font>
      <u val="single"/>
      <sz val="12"/>
      <color indexed="12"/>
      <name val="宋体"/>
      <family val="0"/>
    </font>
    <font>
      <b/>
      <sz val="11"/>
      <color indexed="9"/>
      <name val="宋体"/>
      <family val="0"/>
    </font>
    <font>
      <u val="single"/>
      <sz val="12"/>
      <color indexed="36"/>
      <name val="宋体"/>
      <family val="0"/>
    </font>
    <font>
      <sz val="11"/>
      <color indexed="52"/>
      <name val="宋体"/>
      <family val="0"/>
    </font>
    <font>
      <b/>
      <sz val="11"/>
      <color indexed="8"/>
      <name val="宋体"/>
      <family val="0"/>
    </font>
    <font>
      <sz val="11"/>
      <color indexed="10"/>
      <name val="宋体"/>
      <family val="0"/>
    </font>
    <font>
      <sz val="11"/>
      <color indexed="17"/>
      <name val="宋体"/>
      <family val="0"/>
    </font>
    <font>
      <b/>
      <sz val="18"/>
      <color indexed="56"/>
      <name val="宋体"/>
      <family val="0"/>
    </font>
    <font>
      <sz val="9"/>
      <name val="宋体"/>
      <family val="0"/>
    </font>
    <font>
      <sz val="11"/>
      <color indexed="8"/>
      <name val="Tahoma"/>
      <family val="2"/>
    </font>
    <font>
      <sz val="10"/>
      <name val="SimSun-ExtB"/>
      <family val="3"/>
    </font>
    <font>
      <b/>
      <sz val="10"/>
      <name val="SimSun-ExtB"/>
      <family val="3"/>
    </font>
    <font>
      <b/>
      <sz val="18"/>
      <name val="SimSun-ExtB"/>
      <family val="3"/>
    </font>
    <font>
      <b/>
      <sz val="12"/>
      <name val="SimSun-ExtB"/>
      <family val="3"/>
    </font>
    <font>
      <sz val="10"/>
      <name val="宋体"/>
      <family val="0"/>
    </font>
    <font>
      <sz val="10"/>
      <color indexed="8"/>
      <name val="宋体"/>
      <family val="0"/>
    </font>
    <font>
      <sz val="11"/>
      <color theme="1"/>
      <name val="Calibri"/>
      <family val="0"/>
    </font>
    <font>
      <sz val="11"/>
      <color theme="1"/>
      <name val="Tahoma"/>
      <family val="2"/>
    </font>
    <font>
      <sz val="10"/>
      <color theme="1"/>
      <name val="宋体"/>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6" fillId="0" borderId="1" applyNumberFormat="0" applyFill="0" applyAlignment="0" applyProtection="0"/>
    <xf numFmtId="0" fontId="9"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3" fillId="3" borderId="0" applyNumberFormat="0" applyBorder="0" applyAlignment="0" applyProtection="0"/>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9" fillId="0" borderId="0">
      <alignment/>
      <protection/>
    </xf>
    <xf numFmtId="0" fontId="29"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12" fillId="0" borderId="0" applyNumberFormat="0" applyFill="0" applyBorder="0" applyAlignment="0" applyProtection="0"/>
    <xf numFmtId="0" fontId="18"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3" fillId="17" borderId="6" applyNumberFormat="0" applyAlignment="0" applyProtection="0"/>
    <xf numFmtId="0" fontId="2"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4" fillId="22" borderId="0" applyNumberFormat="0" applyBorder="0" applyAlignment="0" applyProtection="0"/>
    <xf numFmtId="0" fontId="8" fillId="16" borderId="8" applyNumberFormat="0" applyAlignment="0" applyProtection="0"/>
    <xf numFmtId="0" fontId="7"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208">
    <xf numFmtId="0" fontId="0" fillId="0" borderId="0" xfId="0" applyAlignment="1">
      <alignment/>
    </xf>
    <xf numFmtId="0" fontId="23" fillId="0" borderId="0" xfId="0" applyFont="1" applyFill="1" applyBorder="1" applyAlignment="1">
      <alignment horizontal="left" vertical="center" wrapText="1"/>
    </xf>
    <xf numFmtId="0" fontId="22" fillId="0" borderId="10" xfId="0" applyFont="1" applyFill="1" applyBorder="1" applyAlignment="1">
      <alignment horizontal="left" vertical="center" wrapText="1"/>
    </xf>
    <xf numFmtId="177" fontId="22" fillId="0" borderId="10" xfId="0" applyNumberFormat="1" applyFont="1" applyFill="1" applyBorder="1" applyAlignment="1">
      <alignment horizontal="left" vertical="center" wrapText="1"/>
    </xf>
    <xf numFmtId="0" fontId="22" fillId="0" borderId="0" xfId="0" applyFont="1" applyFill="1" applyBorder="1" applyAlignment="1">
      <alignment horizontal="left" vertical="center" wrapText="1"/>
    </xf>
    <xf numFmtId="177" fontId="22" fillId="0" borderId="0" xfId="0" applyNumberFormat="1" applyFont="1" applyFill="1" applyBorder="1" applyAlignment="1">
      <alignment horizontal="left" vertical="center" wrapText="1"/>
    </xf>
    <xf numFmtId="177" fontId="23" fillId="0" borderId="0" xfId="0" applyNumberFormat="1" applyFont="1" applyFill="1" applyBorder="1" applyAlignment="1">
      <alignment horizontal="left" vertical="center" wrapText="1"/>
    </xf>
    <xf numFmtId="14" fontId="22" fillId="0" borderId="0" xfId="0" applyNumberFormat="1" applyFont="1" applyFill="1" applyBorder="1" applyAlignment="1">
      <alignment horizontal="left" vertical="center" wrapText="1"/>
    </xf>
    <xf numFmtId="14"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shrinkToFit="1"/>
    </xf>
    <xf numFmtId="177" fontId="25" fillId="0" borderId="10" xfId="0" applyNumberFormat="1" applyFont="1" applyFill="1" applyBorder="1" applyAlignment="1">
      <alignment horizontal="center" vertical="center" wrapText="1"/>
    </xf>
    <xf numFmtId="14" fontId="25" fillId="0" borderId="10" xfId="0" applyNumberFormat="1" applyFont="1" applyFill="1" applyBorder="1" applyAlignment="1">
      <alignment horizontal="center" vertical="center" wrapText="1" shrinkToFit="1"/>
    </xf>
    <xf numFmtId="177" fontId="25" fillId="0" borderId="10" xfId="0" applyNumberFormat="1" applyFont="1" applyFill="1" applyBorder="1" applyAlignment="1">
      <alignment horizontal="center" vertical="center" wrapText="1" shrinkToFit="1"/>
    </xf>
    <xf numFmtId="0" fontId="22" fillId="0" borderId="10" xfId="0" applyFont="1" applyFill="1" applyBorder="1" applyAlignment="1">
      <alignment horizontal="center" vertical="center" wrapText="1"/>
    </xf>
    <xf numFmtId="0" fontId="26" fillId="0" borderId="10" xfId="0" applyNumberFormat="1" applyFont="1" applyFill="1" applyBorder="1" applyAlignment="1" applyProtection="1">
      <alignment vertical="center" wrapText="1" shrinkToFit="1"/>
      <protection locked="0"/>
    </xf>
    <xf numFmtId="14" fontId="22" fillId="0" borderId="10" xfId="0" applyNumberFormat="1" applyFont="1" applyFill="1" applyBorder="1" applyAlignment="1">
      <alignment horizontal="center" vertical="center" wrapText="1"/>
    </xf>
    <xf numFmtId="177" fontId="22" fillId="0" borderId="10" xfId="0" applyNumberFormat="1" applyFont="1" applyFill="1" applyBorder="1" applyAlignment="1">
      <alignment horizontal="center" vertical="center" wrapText="1"/>
    </xf>
    <xf numFmtId="0" fontId="26" fillId="0" borderId="11" xfId="0" applyNumberFormat="1" applyFont="1" applyFill="1" applyBorder="1" applyAlignment="1" applyProtection="1">
      <alignment vertical="center" wrapText="1" shrinkToFit="1"/>
      <protection locked="0"/>
    </xf>
    <xf numFmtId="0" fontId="26" fillId="0" borderId="10" xfId="0" applyNumberFormat="1" applyFont="1" applyFill="1" applyBorder="1" applyAlignment="1" applyProtection="1">
      <alignment vertical="center" wrapText="1" shrinkToFit="1"/>
      <protection locked="0"/>
    </xf>
    <xf numFmtId="14" fontId="26" fillId="0" borderId="10" xfId="0" applyNumberFormat="1" applyFont="1" applyFill="1" applyBorder="1" applyAlignment="1" applyProtection="1">
      <alignment vertical="center" shrinkToFit="1"/>
      <protection locked="0"/>
    </xf>
    <xf numFmtId="43" fontId="26" fillId="0" borderId="10" xfId="116" applyFont="1" applyFill="1" applyBorder="1" applyAlignment="1" applyProtection="1">
      <alignment vertical="center" shrinkToFit="1"/>
      <protection locked="0"/>
    </xf>
    <xf numFmtId="0" fontId="26" fillId="0" borderId="10" xfId="0" applyFont="1" applyFill="1" applyBorder="1" applyAlignment="1">
      <alignment wrapText="1"/>
    </xf>
    <xf numFmtId="43" fontId="26" fillId="0" borderId="10" xfId="116" applyFont="1" applyFill="1" applyBorder="1" applyAlignment="1" applyProtection="1">
      <alignment vertical="center" shrinkToFit="1"/>
      <protection locked="0"/>
    </xf>
    <xf numFmtId="193" fontId="22" fillId="0" borderId="10" xfId="0" applyNumberFormat="1" applyFont="1" applyFill="1" applyBorder="1" applyAlignment="1">
      <alignment horizontal="left" vertical="center" wrapText="1"/>
    </xf>
    <xf numFmtId="14" fontId="26" fillId="0" borderId="10" xfId="42" applyNumberFormat="1" applyFont="1" applyFill="1" applyBorder="1" applyAlignment="1" applyProtection="1">
      <alignment vertical="center" shrinkToFit="1"/>
      <protection locked="0"/>
    </xf>
    <xf numFmtId="180" fontId="22" fillId="0" borderId="10" xfId="0" applyNumberFormat="1" applyFont="1" applyFill="1" applyBorder="1" applyAlignment="1">
      <alignment horizontal="center" vertical="center" wrapText="1"/>
    </xf>
    <xf numFmtId="0" fontId="26" fillId="0" borderId="10" xfId="0" applyFont="1" applyFill="1" applyBorder="1" applyAlignment="1" applyProtection="1">
      <alignment wrapText="1"/>
      <protection locked="0"/>
    </xf>
    <xf numFmtId="0" fontId="26" fillId="0" borderId="10" xfId="42" applyNumberFormat="1" applyFont="1" applyFill="1" applyBorder="1" applyAlignment="1" applyProtection="1">
      <alignment vertical="center" shrinkToFit="1"/>
      <protection locked="0"/>
    </xf>
    <xf numFmtId="0" fontId="26" fillId="0" borderId="10" xfId="42" applyNumberFormat="1" applyFont="1" applyFill="1" applyBorder="1" applyAlignment="1" applyProtection="1">
      <alignment vertical="center" wrapText="1" shrinkToFit="1"/>
      <protection locked="0"/>
    </xf>
    <xf numFmtId="0" fontId="26" fillId="0" borderId="10" xfId="0" applyNumberFormat="1" applyFont="1" applyFill="1" applyBorder="1" applyAlignment="1" applyProtection="1">
      <alignment vertical="center" shrinkToFit="1"/>
      <protection locked="0"/>
    </xf>
    <xf numFmtId="177" fontId="22" fillId="0" borderId="10" xfId="0" applyNumberFormat="1" applyFont="1" applyFill="1" applyBorder="1" applyAlignment="1">
      <alignment horizontal="right" vertical="center" wrapText="1"/>
    </xf>
    <xf numFmtId="43" fontId="26" fillId="0" borderId="10" xfId="116" applyFont="1" applyFill="1" applyBorder="1" applyAlignment="1" applyProtection="1">
      <alignment horizontal="right" vertical="center" shrinkToFit="1"/>
      <protection locked="0"/>
    </xf>
    <xf numFmtId="177" fontId="26" fillId="0" borderId="10" xfId="0" applyNumberFormat="1" applyFont="1" applyFill="1" applyBorder="1" applyAlignment="1" applyProtection="1">
      <alignment vertical="center" wrapText="1" shrinkToFit="1"/>
      <protection locked="0"/>
    </xf>
    <xf numFmtId="0" fontId="22" fillId="0" borderId="11" xfId="0" applyFont="1" applyFill="1" applyBorder="1" applyAlignment="1">
      <alignment horizontal="center" vertical="center" wrapText="1"/>
    </xf>
    <xf numFmtId="0" fontId="22" fillId="0" borderId="11" xfId="0" applyFont="1" applyFill="1" applyBorder="1" applyAlignment="1">
      <alignment horizontal="left" vertical="center" wrapText="1"/>
    </xf>
    <xf numFmtId="14" fontId="26" fillId="0" borderId="11" xfId="42" applyNumberFormat="1" applyFont="1" applyFill="1" applyBorder="1" applyAlignment="1" applyProtection="1">
      <alignment vertical="center" shrinkToFit="1"/>
      <protection locked="0"/>
    </xf>
    <xf numFmtId="0" fontId="26" fillId="0" borderId="11" xfId="0" applyNumberFormat="1" applyFont="1" applyFill="1" applyBorder="1" applyAlignment="1" applyProtection="1">
      <alignment vertical="center" wrapText="1" shrinkToFit="1"/>
      <protection locked="0"/>
    </xf>
    <xf numFmtId="0" fontId="26" fillId="0" borderId="11" xfId="0" applyNumberFormat="1" applyFont="1" applyFill="1" applyBorder="1" applyAlignment="1" applyProtection="1">
      <alignment vertical="center" shrinkToFit="1"/>
      <protection locked="0"/>
    </xf>
    <xf numFmtId="43" fontId="26" fillId="0" borderId="11" xfId="116" applyFont="1" applyFill="1" applyBorder="1" applyAlignment="1" applyProtection="1">
      <alignment vertical="center" shrinkToFit="1"/>
      <protection locked="0"/>
    </xf>
    <xf numFmtId="43" fontId="26" fillId="0" borderId="11" xfId="116" applyFont="1" applyFill="1" applyBorder="1" applyAlignment="1" applyProtection="1">
      <alignment horizontal="right" vertical="center" shrinkToFit="1"/>
      <protection locked="0"/>
    </xf>
    <xf numFmtId="0" fontId="22" fillId="24" borderId="11" xfId="0" applyFont="1" applyFill="1" applyBorder="1" applyAlignment="1">
      <alignment horizontal="left" vertical="center" wrapText="1"/>
    </xf>
    <xf numFmtId="14" fontId="26" fillId="24" borderId="11" xfId="42" applyNumberFormat="1" applyFont="1" applyFill="1" applyBorder="1" applyAlignment="1" applyProtection="1">
      <alignment vertical="center" shrinkToFit="1"/>
      <protection locked="0"/>
    </xf>
    <xf numFmtId="0" fontId="26" fillId="24" borderId="11" xfId="0" applyNumberFormat="1" applyFont="1" applyFill="1" applyBorder="1" applyAlignment="1" applyProtection="1">
      <alignment vertical="center" wrapText="1" shrinkToFit="1"/>
      <protection locked="0"/>
    </xf>
    <xf numFmtId="0" fontId="22" fillId="24" borderId="11" xfId="0" applyFont="1" applyFill="1" applyBorder="1" applyAlignment="1">
      <alignment horizontal="center" vertical="center" wrapText="1"/>
    </xf>
    <xf numFmtId="0" fontId="26" fillId="24" borderId="11" xfId="0" applyNumberFormat="1" applyFont="1" applyFill="1" applyBorder="1" applyAlignment="1" applyProtection="1">
      <alignment vertical="center" shrinkToFit="1"/>
      <protection locked="0"/>
    </xf>
    <xf numFmtId="0" fontId="26" fillId="24" borderId="11" xfId="0" applyNumberFormat="1" applyFont="1" applyFill="1" applyBorder="1" applyAlignment="1" applyProtection="1">
      <alignment vertical="center" wrapText="1" shrinkToFit="1"/>
      <protection locked="0"/>
    </xf>
    <xf numFmtId="43" fontId="26" fillId="24" borderId="11" xfId="116" applyFont="1" applyFill="1" applyBorder="1" applyAlignment="1" applyProtection="1">
      <alignment vertical="center" shrinkToFit="1"/>
      <protection locked="0"/>
    </xf>
    <xf numFmtId="193" fontId="22" fillId="24" borderId="10" xfId="0" applyNumberFormat="1" applyFont="1" applyFill="1" applyBorder="1" applyAlignment="1">
      <alignment horizontal="left" vertical="center" wrapText="1"/>
    </xf>
    <xf numFmtId="14" fontId="26" fillId="24" borderId="10" xfId="0" applyNumberFormat="1" applyFont="1" applyFill="1" applyBorder="1" applyAlignment="1" applyProtection="1">
      <alignment vertical="center" shrinkToFit="1"/>
      <protection locked="0"/>
    </xf>
    <xf numFmtId="43" fontId="26" fillId="24" borderId="10" xfId="116" applyFont="1" applyFill="1" applyBorder="1" applyAlignment="1" applyProtection="1">
      <alignment vertical="center" shrinkToFit="1"/>
      <protection locked="0"/>
    </xf>
    <xf numFmtId="0" fontId="26" fillId="24" borderId="10" xfId="0" applyNumberFormat="1" applyFont="1" applyFill="1" applyBorder="1" applyAlignment="1" applyProtection="1">
      <alignment vertical="center" wrapText="1" shrinkToFit="1"/>
      <protection locked="0"/>
    </xf>
    <xf numFmtId="43" fontId="26" fillId="24" borderId="11" xfId="116" applyFont="1" applyFill="1" applyBorder="1" applyAlignment="1" applyProtection="1">
      <alignment horizontal="right" vertical="center" shrinkToFit="1"/>
      <protection locked="0"/>
    </xf>
    <xf numFmtId="0" fontId="26" fillId="25" borderId="10" xfId="0" applyNumberFormat="1" applyFont="1" applyFill="1" applyBorder="1" applyAlignment="1" applyProtection="1">
      <alignment vertical="center" wrapText="1" shrinkToFit="1"/>
      <protection locked="0"/>
    </xf>
    <xf numFmtId="43" fontId="26" fillId="0" borderId="10" xfId="116" applyFont="1" applyFill="1" applyBorder="1" applyAlignment="1" applyProtection="1">
      <alignment vertical="center" shrinkToFit="1"/>
      <protection/>
    </xf>
    <xf numFmtId="43" fontId="22" fillId="0" borderId="0" xfId="0" applyNumberFormat="1" applyFont="1" applyFill="1" applyBorder="1" applyAlignment="1">
      <alignment horizontal="left" vertical="center" wrapText="1"/>
    </xf>
    <xf numFmtId="177" fontId="22" fillId="26" borderId="10" xfId="0" applyNumberFormat="1" applyFont="1" applyFill="1" applyBorder="1" applyAlignment="1">
      <alignment horizontal="right" vertical="center" wrapText="1"/>
    </xf>
    <xf numFmtId="43" fontId="26" fillId="26" borderId="10" xfId="116" applyFont="1" applyFill="1" applyBorder="1" applyAlignment="1" applyProtection="1">
      <alignment horizontal="right" vertical="center" shrinkToFit="1"/>
      <protection locked="0"/>
    </xf>
    <xf numFmtId="0" fontId="22" fillId="26" borderId="0" xfId="0" applyFont="1" applyFill="1" applyBorder="1" applyAlignment="1">
      <alignment horizontal="left" vertical="center" wrapText="1"/>
    </xf>
    <xf numFmtId="43" fontId="30" fillId="27" borderId="10" xfId="116" applyFont="1" applyFill="1" applyBorder="1" applyAlignment="1" applyProtection="1">
      <alignment horizontal="right" vertical="center" shrinkToFit="1"/>
      <protection locked="0"/>
    </xf>
    <xf numFmtId="43" fontId="26" fillId="27" borderId="10" xfId="116" applyFont="1" applyFill="1" applyBorder="1" applyAlignment="1" applyProtection="1">
      <alignment horizontal="right" vertical="center" shrinkToFit="1"/>
      <protection locked="0"/>
    </xf>
    <xf numFmtId="43" fontId="22" fillId="27" borderId="0" xfId="0" applyNumberFormat="1" applyFont="1" applyFill="1" applyBorder="1" applyAlignment="1">
      <alignment horizontal="left" vertical="center" wrapText="1"/>
    </xf>
    <xf numFmtId="43" fontId="26" fillId="27" borderId="10" xfId="116" applyFont="1" applyFill="1" applyBorder="1" applyAlignment="1" applyProtection="1">
      <alignment vertical="center" shrinkToFit="1"/>
      <protection locked="0"/>
    </xf>
    <xf numFmtId="43" fontId="26" fillId="27" borderId="11" xfId="116" applyFont="1" applyFill="1" applyBorder="1" applyAlignment="1" applyProtection="1">
      <alignment vertical="center" shrinkToFit="1"/>
      <protection locked="0"/>
    </xf>
    <xf numFmtId="14" fontId="25" fillId="26" borderId="10" xfId="0" applyNumberFormat="1" applyFont="1" applyFill="1" applyBorder="1" applyAlignment="1">
      <alignment horizontal="center" vertical="center" wrapText="1"/>
    </xf>
    <xf numFmtId="0" fontId="25" fillId="26" borderId="10" xfId="0" applyFont="1" applyFill="1" applyBorder="1" applyAlignment="1">
      <alignment horizontal="center" vertical="center" wrapText="1"/>
    </xf>
    <xf numFmtId="0" fontId="25" fillId="26" borderId="10" xfId="0" applyFont="1" applyFill="1" applyBorder="1" applyAlignment="1">
      <alignment horizontal="center" vertical="center" wrapText="1" shrinkToFit="1"/>
    </xf>
    <xf numFmtId="177" fontId="25" fillId="26" borderId="10" xfId="0" applyNumberFormat="1" applyFont="1" applyFill="1" applyBorder="1" applyAlignment="1">
      <alignment horizontal="center" vertical="center" wrapText="1"/>
    </xf>
    <xf numFmtId="14" fontId="25" fillId="26" borderId="10" xfId="0" applyNumberFormat="1" applyFont="1" applyFill="1" applyBorder="1" applyAlignment="1">
      <alignment horizontal="center" vertical="center" wrapText="1" shrinkToFit="1"/>
    </xf>
    <xf numFmtId="177" fontId="25" fillId="26" borderId="10" xfId="0" applyNumberFormat="1" applyFont="1" applyFill="1" applyBorder="1" applyAlignment="1">
      <alignment horizontal="center" vertical="center" wrapText="1" shrinkToFit="1"/>
    </xf>
    <xf numFmtId="0" fontId="23" fillId="26" borderId="0" xfId="0" applyFont="1" applyFill="1" applyBorder="1" applyAlignment="1">
      <alignment horizontal="left" vertical="center" wrapText="1"/>
    </xf>
    <xf numFmtId="0" fontId="22" fillId="26" borderId="10" xfId="95" applyFont="1" applyFill="1" applyBorder="1" applyAlignment="1">
      <alignment horizontal="left" vertical="center" wrapText="1"/>
      <protection/>
    </xf>
    <xf numFmtId="0" fontId="22" fillId="26" borderId="0" xfId="0" applyFont="1" applyFill="1" applyBorder="1" applyAlignment="1">
      <alignment horizontal="center" vertical="center" wrapText="1"/>
    </xf>
    <xf numFmtId="177" fontId="22" fillId="26" borderId="0" xfId="0" applyNumberFormat="1" applyFont="1" applyFill="1" applyBorder="1" applyAlignment="1">
      <alignment horizontal="left" vertical="center" wrapText="1"/>
    </xf>
    <xf numFmtId="43" fontId="22" fillId="26" borderId="10" xfId="0" applyNumberFormat="1" applyFont="1" applyFill="1" applyBorder="1" applyAlignment="1">
      <alignment horizontal="center" vertical="center" wrapText="1"/>
    </xf>
    <xf numFmtId="14" fontId="22" fillId="26" borderId="0" xfId="0" applyNumberFormat="1" applyFont="1" applyFill="1" applyBorder="1" applyAlignment="1">
      <alignment horizontal="center" vertical="center" wrapText="1"/>
    </xf>
    <xf numFmtId="177" fontId="23" fillId="26" borderId="0" xfId="0" applyNumberFormat="1" applyFont="1" applyFill="1" applyBorder="1" applyAlignment="1">
      <alignment horizontal="center" vertical="center" wrapText="1"/>
    </xf>
    <xf numFmtId="193" fontId="22" fillId="26" borderId="10" xfId="0" applyNumberFormat="1" applyFont="1" applyFill="1" applyBorder="1" applyAlignment="1">
      <alignment horizontal="center" vertical="center" wrapText="1"/>
    </xf>
    <xf numFmtId="193" fontId="22" fillId="26" borderId="11" xfId="0" applyNumberFormat="1" applyFont="1" applyFill="1" applyBorder="1" applyAlignment="1">
      <alignment horizontal="center" vertical="center" wrapText="1"/>
    </xf>
    <xf numFmtId="193" fontId="22" fillId="26" borderId="12" xfId="0" applyNumberFormat="1" applyFont="1" applyFill="1" applyBorder="1" applyAlignment="1">
      <alignment horizontal="center" vertical="center" wrapText="1"/>
    </xf>
    <xf numFmtId="14" fontId="22" fillId="26" borderId="10" xfId="95" applyNumberFormat="1" applyFont="1" applyFill="1" applyBorder="1" applyAlignment="1">
      <alignment horizontal="center" vertical="center" wrapText="1"/>
      <protection/>
    </xf>
    <xf numFmtId="177" fontId="22" fillId="26" borderId="10" xfId="95" applyNumberFormat="1" applyFont="1" applyFill="1" applyBorder="1" applyAlignment="1">
      <alignment horizontal="center" vertical="center" wrapText="1"/>
      <protection/>
    </xf>
    <xf numFmtId="177" fontId="22" fillId="26" borderId="0" xfId="0" applyNumberFormat="1" applyFont="1" applyFill="1" applyBorder="1" applyAlignment="1">
      <alignment horizontal="center" vertical="center" wrapText="1"/>
    </xf>
    <xf numFmtId="177" fontId="22" fillId="26" borderId="11" xfId="95" applyNumberFormat="1" applyFont="1" applyFill="1" applyBorder="1" applyAlignment="1">
      <alignment horizontal="center" vertical="center" wrapText="1"/>
      <protection/>
    </xf>
    <xf numFmtId="177" fontId="22" fillId="26" borderId="12" xfId="95" applyNumberFormat="1" applyFont="1" applyFill="1" applyBorder="1" applyAlignment="1">
      <alignment horizontal="center" vertical="center" wrapText="1"/>
      <protection/>
    </xf>
    <xf numFmtId="0" fontId="22" fillId="26" borderId="13" xfId="0" applyFont="1" applyFill="1" applyBorder="1" applyAlignment="1">
      <alignment horizontal="center" vertical="center" wrapText="1"/>
    </xf>
    <xf numFmtId="0" fontId="22" fillId="26" borderId="13" xfId="0" applyFont="1" applyFill="1" applyBorder="1" applyAlignment="1">
      <alignment horizontal="left" vertical="center" wrapText="1"/>
    </xf>
    <xf numFmtId="177" fontId="22" fillId="26" borderId="10" xfId="0" applyNumberFormat="1" applyFont="1" applyFill="1" applyBorder="1" applyAlignment="1">
      <alignment horizontal="center" vertical="center" wrapText="1"/>
    </xf>
    <xf numFmtId="0" fontId="22" fillId="26" borderId="10" xfId="0" applyFont="1" applyFill="1" applyBorder="1" applyAlignment="1">
      <alignment horizontal="left" vertical="center" wrapText="1"/>
    </xf>
    <xf numFmtId="0" fontId="22" fillId="26" borderId="10" xfId="0" applyFont="1" applyFill="1" applyBorder="1" applyAlignment="1">
      <alignment horizontal="center" vertical="center" wrapText="1"/>
    </xf>
    <xf numFmtId="14" fontId="22" fillId="26" borderId="10" xfId="0" applyNumberFormat="1" applyFont="1" applyFill="1" applyBorder="1" applyAlignment="1">
      <alignment horizontal="center" vertical="center" wrapText="1"/>
    </xf>
    <xf numFmtId="14" fontId="26" fillId="0" borderId="10" xfId="42" applyNumberFormat="1" applyFont="1" applyFill="1" applyBorder="1" applyAlignment="1" applyProtection="1">
      <alignment vertical="center" shrinkToFit="1"/>
      <protection locked="0"/>
    </xf>
    <xf numFmtId="43" fontId="26" fillId="0" borderId="10" xfId="116" applyFont="1" applyFill="1" applyBorder="1" applyAlignment="1" applyProtection="1">
      <alignment vertical="center" shrinkToFit="1"/>
      <protection locked="0"/>
    </xf>
    <xf numFmtId="0" fontId="26" fillId="0" borderId="10" xfId="0" applyNumberFormat="1" applyFont="1" applyFill="1" applyBorder="1" applyAlignment="1" applyProtection="1">
      <alignment vertical="center" wrapText="1" shrinkToFit="1"/>
      <protection locked="0"/>
    </xf>
    <xf numFmtId="14" fontId="26" fillId="0" borderId="10" xfId="42" applyNumberFormat="1" applyFont="1" applyFill="1" applyBorder="1" applyAlignment="1" applyProtection="1">
      <alignment horizontal="center" vertical="center" shrinkToFit="1"/>
      <protection locked="0"/>
    </xf>
    <xf numFmtId="43" fontId="26" fillId="0" borderId="10" xfId="116" applyFont="1" applyFill="1" applyBorder="1" applyAlignment="1" applyProtection="1">
      <alignment horizontal="center" vertical="center" shrinkToFit="1"/>
      <protection locked="0"/>
    </xf>
    <xf numFmtId="0" fontId="26" fillId="0" borderId="10" xfId="0" applyNumberFormat="1" applyFont="1" applyFill="1" applyBorder="1" applyAlignment="1" applyProtection="1">
      <alignment horizontal="center" vertical="center" wrapText="1" shrinkToFit="1"/>
      <protection locked="0"/>
    </xf>
    <xf numFmtId="0" fontId="26" fillId="26" borderId="10" xfId="0" applyNumberFormat="1" applyFont="1" applyFill="1" applyBorder="1" applyAlignment="1" applyProtection="1">
      <alignment horizontal="center" vertical="center" wrapText="1" shrinkToFit="1"/>
      <protection locked="0"/>
    </xf>
    <xf numFmtId="14" fontId="26" fillId="26" borderId="10" xfId="0" applyNumberFormat="1" applyFont="1" applyFill="1" applyBorder="1" applyAlignment="1" applyProtection="1">
      <alignment horizontal="center" vertical="center" shrinkToFit="1"/>
      <protection locked="0"/>
    </xf>
    <xf numFmtId="0" fontId="26" fillId="26" borderId="10" xfId="0" applyNumberFormat="1" applyFont="1" applyFill="1" applyBorder="1" applyAlignment="1" applyProtection="1">
      <alignment horizontal="left" vertical="center" wrapText="1" shrinkToFit="1"/>
      <protection locked="0"/>
    </xf>
    <xf numFmtId="14" fontId="26" fillId="26" borderId="11" xfId="0" applyNumberFormat="1" applyFont="1" applyFill="1" applyBorder="1" applyAlignment="1" applyProtection="1">
      <alignment horizontal="center" vertical="center" shrinkToFit="1"/>
      <protection locked="0"/>
    </xf>
    <xf numFmtId="0" fontId="26" fillId="26" borderId="11" xfId="0" applyNumberFormat="1" applyFont="1" applyFill="1" applyBorder="1" applyAlignment="1" applyProtection="1">
      <alignment horizontal="left" vertical="center" wrapText="1" shrinkToFit="1"/>
      <protection locked="0"/>
    </xf>
    <xf numFmtId="0" fontId="26" fillId="26" borderId="11" xfId="0" applyNumberFormat="1" applyFont="1" applyFill="1" applyBorder="1" applyAlignment="1" applyProtection="1">
      <alignment horizontal="center" vertical="center" wrapText="1" shrinkToFit="1"/>
      <protection locked="0"/>
    </xf>
    <xf numFmtId="14" fontId="26" fillId="26" borderId="12" xfId="0" applyNumberFormat="1" applyFont="1" applyFill="1" applyBorder="1" applyAlignment="1" applyProtection="1">
      <alignment horizontal="center" vertical="center" shrinkToFit="1"/>
      <protection locked="0"/>
    </xf>
    <xf numFmtId="0" fontId="26" fillId="26" borderId="12" xfId="0" applyNumberFormat="1" applyFont="1" applyFill="1" applyBorder="1" applyAlignment="1" applyProtection="1">
      <alignment horizontal="left" vertical="center" wrapText="1" shrinkToFit="1"/>
      <protection locked="0"/>
    </xf>
    <xf numFmtId="0" fontId="26" fillId="26" borderId="12" xfId="0" applyNumberFormat="1" applyFont="1" applyFill="1" applyBorder="1" applyAlignment="1" applyProtection="1">
      <alignment horizontal="center" vertical="center" wrapText="1" shrinkToFit="1"/>
      <protection locked="0"/>
    </xf>
    <xf numFmtId="0" fontId="26" fillId="26" borderId="10" xfId="0" applyFont="1" applyFill="1" applyBorder="1" applyAlignment="1">
      <alignment horizontal="left" wrapText="1"/>
    </xf>
    <xf numFmtId="43" fontId="26" fillId="26" borderId="10" xfId="116" applyFont="1" applyFill="1" applyBorder="1" applyAlignment="1" applyProtection="1">
      <alignment horizontal="center" vertical="center" shrinkToFit="1"/>
      <protection locked="0"/>
    </xf>
    <xf numFmtId="14" fontId="26" fillId="26" borderId="10" xfId="116" applyNumberFormat="1" applyFont="1" applyFill="1" applyBorder="1" applyAlignment="1" applyProtection="1">
      <alignment horizontal="center" vertical="center" shrinkToFit="1"/>
      <protection locked="0"/>
    </xf>
    <xf numFmtId="0" fontId="26" fillId="0" borderId="10" xfId="42" applyNumberFormat="1" applyFont="1" applyFill="1" applyBorder="1" applyAlignment="1" applyProtection="1">
      <alignment horizontal="center" vertical="center" wrapText="1" shrinkToFit="1"/>
      <protection locked="0"/>
    </xf>
    <xf numFmtId="14" fontId="26" fillId="26" borderId="10" xfId="42" applyNumberFormat="1" applyFont="1" applyFill="1" applyBorder="1" applyAlignment="1" applyProtection="1">
      <alignment horizontal="center" vertical="center" shrinkToFit="1"/>
      <protection locked="0"/>
    </xf>
    <xf numFmtId="0" fontId="26" fillId="26" borderId="10" xfId="0" applyFont="1" applyFill="1" applyBorder="1" applyAlignment="1" applyProtection="1">
      <alignment horizontal="left" vertical="center" wrapText="1" shrinkToFit="1"/>
      <protection locked="0"/>
    </xf>
    <xf numFmtId="0" fontId="26" fillId="26" borderId="10" xfId="0" applyFont="1" applyFill="1" applyBorder="1" applyAlignment="1" applyProtection="1">
      <alignment horizontal="center" vertical="center" wrapText="1" shrinkToFit="1"/>
      <protection locked="0"/>
    </xf>
    <xf numFmtId="0" fontId="26" fillId="0" borderId="10" xfId="0" applyNumberFormat="1" applyFont="1" applyFill="1" applyBorder="1" applyAlignment="1" applyProtection="1">
      <alignment horizontal="left" vertical="center" wrapText="1" shrinkToFit="1"/>
      <protection locked="0"/>
    </xf>
    <xf numFmtId="0" fontId="26" fillId="0" borderId="0" xfId="0" applyFont="1" applyAlignment="1" applyProtection="1">
      <alignment horizontal="left" vertical="center" wrapText="1"/>
      <protection locked="0"/>
    </xf>
    <xf numFmtId="0" fontId="26" fillId="0" borderId="10" xfId="0" applyFont="1" applyFill="1" applyBorder="1" applyAlignment="1" applyProtection="1">
      <alignment horizontal="left" vertical="center" wrapText="1" shrinkToFit="1"/>
      <protection locked="0"/>
    </xf>
    <xf numFmtId="14" fontId="26" fillId="0" borderId="10" xfId="42" applyNumberFormat="1" applyFont="1" applyFill="1" applyBorder="1" applyAlignment="1" applyProtection="1">
      <alignment horizontal="center" vertical="center" shrinkToFit="1"/>
      <protection locked="0"/>
    </xf>
    <xf numFmtId="0" fontId="22" fillId="26" borderId="10" xfId="0" applyFont="1" applyFill="1" applyBorder="1" applyAlignment="1">
      <alignment horizontal="center" vertical="center" wrapText="1"/>
    </xf>
    <xf numFmtId="177" fontId="22" fillId="26" borderId="10" xfId="0" applyNumberFormat="1" applyFont="1" applyFill="1" applyBorder="1" applyAlignment="1">
      <alignment horizontal="center" vertical="center" wrapText="1"/>
    </xf>
    <xf numFmtId="14" fontId="26" fillId="0" borderId="10" xfId="42" applyNumberFormat="1" applyFont="1" applyFill="1" applyBorder="1" applyAlignment="1" applyProtection="1">
      <alignment vertical="center" shrinkToFit="1"/>
      <protection locked="0"/>
    </xf>
    <xf numFmtId="43" fontId="26" fillId="0" borderId="10" xfId="116" applyFont="1" applyFill="1" applyBorder="1" applyAlignment="1" applyProtection="1">
      <alignment vertical="center" shrinkToFit="1"/>
      <protection locked="0"/>
    </xf>
    <xf numFmtId="0" fontId="26" fillId="0" borderId="10" xfId="0" applyNumberFormat="1" applyFont="1" applyFill="1" applyBorder="1" applyAlignment="1" applyProtection="1">
      <alignment vertical="center" wrapText="1" shrinkToFit="1"/>
      <protection locked="0"/>
    </xf>
    <xf numFmtId="14" fontId="26" fillId="0" borderId="10" xfId="42" applyNumberFormat="1" applyFont="1" applyFill="1" applyBorder="1" applyAlignment="1" applyProtection="1">
      <alignment horizontal="center" vertical="center" shrinkToFit="1"/>
      <protection locked="0"/>
    </xf>
    <xf numFmtId="0" fontId="26" fillId="0" borderId="10" xfId="0" applyFont="1" applyFill="1" applyBorder="1" applyAlignment="1" applyProtection="1">
      <alignment horizontal="center" vertical="center" wrapText="1" shrinkToFit="1"/>
      <protection locked="0"/>
    </xf>
    <xf numFmtId="14" fontId="26" fillId="26" borderId="10" xfId="42" applyNumberFormat="1" applyFont="1" applyFill="1" applyBorder="1" applyAlignment="1" applyProtection="1">
      <alignment horizontal="center" vertical="center" shrinkToFit="1"/>
      <protection locked="0"/>
    </xf>
    <xf numFmtId="0" fontId="26" fillId="0" borderId="10" xfId="0" applyFont="1" applyFill="1" applyBorder="1" applyAlignment="1" applyProtection="1">
      <alignment vertical="center" wrapText="1" shrinkToFit="1"/>
      <protection locked="0"/>
    </xf>
    <xf numFmtId="0" fontId="26" fillId="0" borderId="10" xfId="0" applyNumberFormat="1" applyFont="1" applyFill="1" applyBorder="1" applyAlignment="1" applyProtection="1">
      <alignment horizontal="center" vertical="center" wrapText="1" shrinkToFit="1"/>
      <protection locked="0"/>
    </xf>
    <xf numFmtId="43" fontId="26" fillId="0" borderId="10" xfId="116" applyFont="1" applyFill="1" applyBorder="1" applyAlignment="1" applyProtection="1">
      <alignment horizontal="center" vertical="center" shrinkToFit="1"/>
      <protection locked="0"/>
    </xf>
    <xf numFmtId="14" fontId="26" fillId="26" borderId="10" xfId="42" applyNumberFormat="1" applyFont="1" applyFill="1" applyBorder="1" applyAlignment="1" applyProtection="1">
      <alignment vertical="center" shrinkToFit="1"/>
      <protection locked="0"/>
    </xf>
    <xf numFmtId="0" fontId="26" fillId="26" borderId="11" xfId="0" applyNumberFormat="1" applyFont="1" applyFill="1" applyBorder="1" applyAlignment="1" applyProtection="1">
      <alignment vertical="center" wrapText="1" shrinkToFit="1"/>
      <protection locked="0"/>
    </xf>
    <xf numFmtId="43" fontId="26" fillId="26" borderId="11" xfId="116" applyFont="1" applyFill="1" applyBorder="1" applyAlignment="1" applyProtection="1">
      <alignment vertical="center" shrinkToFit="1"/>
      <protection locked="0"/>
    </xf>
    <xf numFmtId="0" fontId="26" fillId="0" borderId="11" xfId="0" applyNumberFormat="1" applyFont="1" applyFill="1" applyBorder="1" applyAlignment="1" applyProtection="1">
      <alignment vertical="center" wrapText="1" shrinkToFit="1"/>
      <protection locked="0"/>
    </xf>
    <xf numFmtId="43" fontId="26" fillId="0" borderId="11" xfId="116" applyFont="1" applyFill="1" applyBorder="1" applyAlignment="1" applyProtection="1">
      <alignment vertical="center" shrinkToFit="1"/>
      <protection locked="0"/>
    </xf>
    <xf numFmtId="14" fontId="26" fillId="0" borderId="11" xfId="42" applyNumberFormat="1" applyFont="1" applyFill="1" applyBorder="1" applyAlignment="1" applyProtection="1">
      <alignment horizontal="center" vertical="center" shrinkToFit="1"/>
      <protection locked="0"/>
    </xf>
    <xf numFmtId="14" fontId="26" fillId="0" borderId="13" xfId="42" applyNumberFormat="1" applyFont="1" applyFill="1" applyBorder="1" applyAlignment="1" applyProtection="1">
      <alignment horizontal="center" vertical="center" shrinkToFit="1"/>
      <protection locked="0"/>
    </xf>
    <xf numFmtId="14" fontId="26" fillId="0" borderId="12" xfId="42" applyNumberFormat="1" applyFont="1" applyFill="1" applyBorder="1" applyAlignment="1" applyProtection="1">
      <alignment horizontal="center" vertical="center" shrinkToFit="1"/>
      <protection locked="0"/>
    </xf>
    <xf numFmtId="0" fontId="26" fillId="0" borderId="11" xfId="0" applyNumberFormat="1" applyFont="1" applyFill="1" applyBorder="1" applyAlignment="1" applyProtection="1">
      <alignment horizontal="center" vertical="center" wrapText="1" shrinkToFit="1"/>
      <protection locked="0"/>
    </xf>
    <xf numFmtId="0" fontId="26" fillId="0" borderId="13" xfId="0" applyNumberFormat="1" applyFont="1" applyFill="1" applyBorder="1" applyAlignment="1" applyProtection="1">
      <alignment horizontal="center" vertical="center" wrapText="1" shrinkToFit="1"/>
      <protection locked="0"/>
    </xf>
    <xf numFmtId="0" fontId="26" fillId="0" borderId="12" xfId="0" applyNumberFormat="1" applyFont="1" applyFill="1" applyBorder="1" applyAlignment="1" applyProtection="1">
      <alignment horizontal="center" vertical="center" wrapText="1" shrinkToFit="1"/>
      <protection locked="0"/>
    </xf>
    <xf numFmtId="0" fontId="22" fillId="26" borderId="11" xfId="0" applyFont="1" applyFill="1" applyBorder="1" applyAlignment="1">
      <alignment horizontal="center" vertical="center" wrapText="1"/>
    </xf>
    <xf numFmtId="0" fontId="22" fillId="26" borderId="13" xfId="0" applyFont="1" applyFill="1" applyBorder="1" applyAlignment="1">
      <alignment horizontal="center" vertical="center" wrapText="1"/>
    </xf>
    <xf numFmtId="0" fontId="22" fillId="26" borderId="12" xfId="0" applyFont="1" applyFill="1" applyBorder="1" applyAlignment="1">
      <alignment horizontal="center" vertical="center" wrapText="1"/>
    </xf>
    <xf numFmtId="177" fontId="22" fillId="26" borderId="11" xfId="0" applyNumberFormat="1" applyFont="1" applyFill="1" applyBorder="1" applyAlignment="1">
      <alignment horizontal="center" vertical="center" wrapText="1"/>
    </xf>
    <xf numFmtId="177" fontId="22" fillId="26" borderId="13" xfId="0" applyNumberFormat="1" applyFont="1" applyFill="1" applyBorder="1" applyAlignment="1">
      <alignment horizontal="center" vertical="center" wrapText="1"/>
    </xf>
    <xf numFmtId="177" fontId="22" fillId="26" borderId="12" xfId="0" applyNumberFormat="1" applyFont="1" applyFill="1" applyBorder="1" applyAlignment="1">
      <alignment horizontal="center" vertical="center" wrapText="1"/>
    </xf>
    <xf numFmtId="0" fontId="26" fillId="0" borderId="11" xfId="42" applyNumberFormat="1" applyFont="1" applyFill="1" applyBorder="1" applyAlignment="1" applyProtection="1">
      <alignment horizontal="center" vertical="center" wrapText="1" shrinkToFit="1"/>
      <protection locked="0"/>
    </xf>
    <xf numFmtId="0" fontId="26" fillId="0" borderId="13" xfId="42" applyNumberFormat="1" applyFont="1" applyFill="1" applyBorder="1" applyAlignment="1" applyProtection="1">
      <alignment horizontal="center" vertical="center" wrapText="1" shrinkToFit="1"/>
      <protection locked="0"/>
    </xf>
    <xf numFmtId="0" fontId="26" fillId="0" borderId="12" xfId="42" applyNumberFormat="1" applyFont="1" applyFill="1" applyBorder="1" applyAlignment="1" applyProtection="1">
      <alignment horizontal="center" vertical="center" wrapText="1" shrinkToFit="1"/>
      <protection locked="0"/>
    </xf>
    <xf numFmtId="0" fontId="26" fillId="26" borderId="11" xfId="0" applyFont="1" applyFill="1" applyBorder="1" applyAlignment="1" applyProtection="1">
      <alignment horizontal="center" vertical="center" wrapText="1" shrinkToFit="1"/>
      <protection locked="0"/>
    </xf>
    <xf numFmtId="0" fontId="26" fillId="26" borderId="12" xfId="0" applyFont="1" applyFill="1" applyBorder="1" applyAlignment="1" applyProtection="1">
      <alignment horizontal="center" vertical="center" wrapText="1" shrinkToFit="1"/>
      <protection locked="0"/>
    </xf>
    <xf numFmtId="0" fontId="26" fillId="26" borderId="13" xfId="0" applyFont="1" applyFill="1" applyBorder="1" applyAlignment="1" applyProtection="1">
      <alignment horizontal="center" vertical="center" wrapText="1" shrinkToFit="1"/>
      <protection locked="0"/>
    </xf>
    <xf numFmtId="43" fontId="22" fillId="26" borderId="11" xfId="0" applyNumberFormat="1" applyFont="1" applyFill="1" applyBorder="1" applyAlignment="1">
      <alignment horizontal="center" vertical="center" wrapText="1"/>
    </xf>
    <xf numFmtId="43" fontId="22" fillId="26" borderId="13" xfId="0" applyNumberFormat="1" applyFont="1" applyFill="1" applyBorder="1" applyAlignment="1">
      <alignment horizontal="center" vertical="center" wrapText="1"/>
    </xf>
    <xf numFmtId="43" fontId="22" fillId="26" borderId="12" xfId="0" applyNumberFormat="1" applyFont="1" applyFill="1" applyBorder="1" applyAlignment="1">
      <alignment horizontal="center" vertical="center" wrapText="1"/>
    </xf>
    <xf numFmtId="177" fontId="22" fillId="26" borderId="11" xfId="95" applyNumberFormat="1" applyFont="1" applyFill="1" applyBorder="1" applyAlignment="1">
      <alignment horizontal="center" vertical="center" wrapText="1"/>
      <protection/>
    </xf>
    <xf numFmtId="177" fontId="22" fillId="26" borderId="12" xfId="95" applyNumberFormat="1" applyFont="1" applyFill="1" applyBorder="1" applyAlignment="1">
      <alignment horizontal="center" vertical="center" wrapText="1"/>
      <protection/>
    </xf>
    <xf numFmtId="14" fontId="26" fillId="26" borderId="11" xfId="0" applyNumberFormat="1" applyFont="1" applyFill="1" applyBorder="1" applyAlignment="1" applyProtection="1">
      <alignment horizontal="center" vertical="center" shrinkToFit="1"/>
      <protection locked="0"/>
    </xf>
    <xf numFmtId="14" fontId="26" fillId="26" borderId="13" xfId="0" applyNumberFormat="1" applyFont="1" applyFill="1" applyBorder="1" applyAlignment="1" applyProtection="1">
      <alignment horizontal="center" vertical="center" shrinkToFit="1"/>
      <protection locked="0"/>
    </xf>
    <xf numFmtId="14" fontId="26" fillId="26" borderId="12" xfId="0" applyNumberFormat="1" applyFont="1" applyFill="1" applyBorder="1" applyAlignment="1" applyProtection="1">
      <alignment horizontal="center" vertical="center" shrinkToFit="1"/>
      <protection locked="0"/>
    </xf>
    <xf numFmtId="0" fontId="22" fillId="26" borderId="11" xfId="0" applyFont="1" applyFill="1" applyBorder="1" applyAlignment="1">
      <alignment horizontal="left" vertical="center" wrapText="1"/>
    </xf>
    <xf numFmtId="0" fontId="22" fillId="26" borderId="13" xfId="0" applyFont="1" applyFill="1" applyBorder="1" applyAlignment="1">
      <alignment horizontal="left" vertical="center" wrapText="1"/>
    </xf>
    <xf numFmtId="0" fontId="22" fillId="26" borderId="12" xfId="0" applyFont="1" applyFill="1" applyBorder="1" applyAlignment="1">
      <alignment horizontal="left" vertical="center" wrapText="1"/>
    </xf>
    <xf numFmtId="0" fontId="22" fillId="26" borderId="11" xfId="0" applyFont="1" applyFill="1" applyBorder="1" applyAlignment="1">
      <alignment horizontal="center" vertical="center"/>
    </xf>
    <xf numFmtId="0" fontId="22" fillId="26" borderId="13" xfId="0" applyFont="1" applyFill="1" applyBorder="1" applyAlignment="1">
      <alignment horizontal="center" vertical="center"/>
    </xf>
    <xf numFmtId="0" fontId="22" fillId="26" borderId="12" xfId="0" applyFont="1" applyFill="1" applyBorder="1" applyAlignment="1">
      <alignment horizontal="center" vertical="center"/>
    </xf>
    <xf numFmtId="14" fontId="22" fillId="26" borderId="11" xfId="0" applyNumberFormat="1" applyFont="1" applyFill="1" applyBorder="1" applyAlignment="1">
      <alignment horizontal="center" vertical="center" wrapText="1"/>
    </xf>
    <xf numFmtId="14" fontId="22" fillId="26" borderId="13" xfId="0" applyNumberFormat="1" applyFont="1" applyFill="1" applyBorder="1" applyAlignment="1">
      <alignment horizontal="center" vertical="center" wrapText="1"/>
    </xf>
    <xf numFmtId="14" fontId="22" fillId="26" borderId="12" xfId="0" applyNumberFormat="1" applyFont="1" applyFill="1" applyBorder="1" applyAlignment="1">
      <alignment horizontal="center" vertical="center" wrapText="1"/>
    </xf>
    <xf numFmtId="0" fontId="22" fillId="26" borderId="14" xfId="0" applyFont="1" applyFill="1" applyBorder="1" applyAlignment="1">
      <alignment horizontal="center" vertical="center" wrapText="1"/>
    </xf>
    <xf numFmtId="0" fontId="22" fillId="26" borderId="15" xfId="0" applyFont="1" applyFill="1" applyBorder="1" applyAlignment="1">
      <alignment horizontal="center" vertical="center" wrapText="1"/>
    </xf>
    <xf numFmtId="0" fontId="22" fillId="26" borderId="16" xfId="0" applyFont="1" applyFill="1" applyBorder="1" applyAlignment="1">
      <alignment horizontal="center" vertical="center" wrapText="1"/>
    </xf>
    <xf numFmtId="14" fontId="22" fillId="26" borderId="10" xfId="0" applyNumberFormat="1" applyFont="1" applyFill="1" applyBorder="1" applyAlignment="1">
      <alignment horizontal="center" vertical="center" wrapText="1"/>
    </xf>
    <xf numFmtId="14" fontId="24" fillId="26" borderId="0" xfId="0" applyNumberFormat="1" applyFont="1" applyFill="1" applyBorder="1" applyAlignment="1">
      <alignment horizontal="center" vertical="center" wrapText="1" shrinkToFit="1"/>
    </xf>
    <xf numFmtId="14" fontId="24" fillId="26" borderId="17" xfId="0" applyNumberFormat="1" applyFont="1" applyFill="1" applyBorder="1" applyAlignment="1">
      <alignment horizontal="center" vertical="center" wrapText="1" shrinkToFit="1"/>
    </xf>
    <xf numFmtId="0" fontId="26" fillId="26" borderId="10" xfId="0" applyNumberFormat="1" applyFont="1" applyFill="1" applyBorder="1" applyAlignment="1" applyProtection="1">
      <alignment horizontal="center" vertical="center" wrapText="1" shrinkToFit="1"/>
      <protection locked="0"/>
    </xf>
    <xf numFmtId="177" fontId="22" fillId="26" borderId="10" xfId="0" applyNumberFormat="1" applyFont="1" applyFill="1" applyBorder="1" applyAlignment="1">
      <alignment horizontal="center" vertical="center" wrapText="1"/>
    </xf>
    <xf numFmtId="0" fontId="26" fillId="26" borderId="11" xfId="0" applyFont="1" applyFill="1" applyBorder="1" applyAlignment="1" applyProtection="1">
      <alignment horizontal="left" vertical="center" wrapText="1" shrinkToFit="1"/>
      <protection locked="0"/>
    </xf>
    <xf numFmtId="0" fontId="26" fillId="26" borderId="12" xfId="0" applyFont="1" applyFill="1" applyBorder="1" applyAlignment="1" applyProtection="1">
      <alignment horizontal="left" vertical="center" wrapText="1" shrinkToFit="1"/>
      <protection locked="0"/>
    </xf>
    <xf numFmtId="14" fontId="26" fillId="26" borderId="11" xfId="0" applyNumberFormat="1" applyFont="1" applyFill="1" applyBorder="1" applyAlignment="1" applyProtection="1">
      <alignment horizontal="center" vertical="center" wrapText="1" shrinkToFit="1"/>
      <protection locked="0"/>
    </xf>
    <xf numFmtId="14" fontId="26" fillId="26" borderId="13" xfId="0" applyNumberFormat="1" applyFont="1" applyFill="1" applyBorder="1" applyAlignment="1" applyProtection="1">
      <alignment horizontal="center" vertical="center" wrapText="1" shrinkToFit="1"/>
      <protection locked="0"/>
    </xf>
    <xf numFmtId="14" fontId="26" fillId="26" borderId="12" xfId="0" applyNumberFormat="1" applyFont="1" applyFill="1" applyBorder="1" applyAlignment="1" applyProtection="1">
      <alignment horizontal="center" vertical="center" wrapText="1" shrinkToFit="1"/>
      <protection locked="0"/>
    </xf>
    <xf numFmtId="0" fontId="26" fillId="26" borderId="11" xfId="0" applyFont="1" applyFill="1" applyBorder="1" applyAlignment="1" applyProtection="1">
      <alignment horizontal="center" vertical="center" wrapText="1" shrinkToFit="1"/>
      <protection locked="0"/>
    </xf>
    <xf numFmtId="0" fontId="22" fillId="26" borderId="10" xfId="0" applyFont="1" applyFill="1" applyBorder="1" applyAlignment="1">
      <alignment horizontal="left" vertical="center" wrapText="1"/>
    </xf>
    <xf numFmtId="14" fontId="24" fillId="26" borderId="18" xfId="0" applyNumberFormat="1" applyFont="1" applyFill="1" applyBorder="1" applyAlignment="1">
      <alignment horizontal="center" vertical="center" wrapText="1" shrinkToFit="1"/>
    </xf>
    <xf numFmtId="14" fontId="24" fillId="26" borderId="19" xfId="0" applyNumberFormat="1" applyFont="1" applyFill="1" applyBorder="1" applyAlignment="1">
      <alignment horizontal="center" vertical="center" wrapText="1" shrinkToFit="1"/>
    </xf>
    <xf numFmtId="14" fontId="24" fillId="26" borderId="20" xfId="0" applyNumberFormat="1" applyFont="1" applyFill="1" applyBorder="1" applyAlignment="1">
      <alignment horizontal="center" vertical="center" wrapText="1" shrinkToFit="1"/>
    </xf>
    <xf numFmtId="0" fontId="22" fillId="26" borderId="10" xfId="0" applyFont="1" applyFill="1" applyBorder="1" applyAlignment="1">
      <alignment horizontal="center" vertical="center" wrapText="1"/>
    </xf>
    <xf numFmtId="0" fontId="26" fillId="26" borderId="13" xfId="0" applyFont="1" applyFill="1" applyBorder="1" applyAlignment="1" applyProtection="1">
      <alignment horizontal="left" vertical="center" wrapText="1" shrinkToFit="1"/>
      <protection locked="0"/>
    </xf>
    <xf numFmtId="43" fontId="26" fillId="0" borderId="11" xfId="116" applyFont="1" applyFill="1" applyBorder="1" applyAlignment="1" applyProtection="1">
      <alignment horizontal="center" vertical="center" shrinkToFit="1"/>
      <protection locked="0"/>
    </xf>
    <xf numFmtId="43" fontId="26" fillId="0" borderId="12" xfId="116" applyFont="1" applyFill="1" applyBorder="1" applyAlignment="1" applyProtection="1">
      <alignment horizontal="center" vertical="center" shrinkToFit="1"/>
      <protection locked="0"/>
    </xf>
    <xf numFmtId="43" fontId="26" fillId="0" borderId="13" xfId="116" applyFont="1" applyFill="1" applyBorder="1" applyAlignment="1" applyProtection="1">
      <alignment horizontal="center" vertical="center" shrinkToFit="1"/>
      <protection locked="0"/>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14" fontId="24" fillId="0" borderId="0" xfId="0" applyNumberFormat="1" applyFont="1" applyFill="1" applyBorder="1" applyAlignment="1">
      <alignment horizontal="center" vertical="center" wrapText="1" shrinkToFit="1"/>
    </xf>
    <xf numFmtId="14" fontId="24" fillId="0" borderId="17" xfId="0" applyNumberFormat="1" applyFont="1" applyFill="1" applyBorder="1" applyAlignment="1">
      <alignment horizontal="center" vertical="center" wrapText="1" shrinkToFit="1"/>
    </xf>
    <xf numFmtId="177" fontId="22" fillId="0" borderId="11" xfId="0" applyNumberFormat="1" applyFont="1" applyFill="1" applyBorder="1" applyAlignment="1">
      <alignment horizontal="right" vertical="center" wrapText="1"/>
    </xf>
    <xf numFmtId="177" fontId="22" fillId="0" borderId="12" xfId="0" applyNumberFormat="1" applyFont="1" applyFill="1" applyBorder="1" applyAlignment="1">
      <alignment horizontal="right" vertical="center" wrapText="1"/>
    </xf>
    <xf numFmtId="14" fontId="26" fillId="0" borderId="11" xfId="42" applyNumberFormat="1" applyFont="1" applyFill="1" applyBorder="1" applyAlignment="1" applyProtection="1">
      <alignment horizontal="center" vertical="center" shrinkToFit="1"/>
      <protection locked="0"/>
    </xf>
    <xf numFmtId="14" fontId="26" fillId="0" borderId="12" xfId="42" applyNumberFormat="1" applyFont="1" applyFill="1" applyBorder="1" applyAlignment="1" applyProtection="1">
      <alignment horizontal="center" vertical="center" shrinkToFit="1"/>
      <protection locked="0"/>
    </xf>
    <xf numFmtId="0" fontId="26" fillId="25" borderId="11" xfId="0" applyNumberFormat="1" applyFont="1" applyFill="1" applyBorder="1" applyAlignment="1" applyProtection="1">
      <alignment horizontal="center" vertical="center" wrapText="1" shrinkToFit="1"/>
      <protection locked="0"/>
    </xf>
    <xf numFmtId="0" fontId="26" fillId="25" borderId="12" xfId="0" applyNumberFormat="1" applyFont="1" applyFill="1" applyBorder="1" applyAlignment="1" applyProtection="1">
      <alignment horizontal="center" vertical="center" wrapText="1" shrinkToFit="1"/>
      <protection locked="0"/>
    </xf>
    <xf numFmtId="43" fontId="26" fillId="0" borderId="11" xfId="116" applyFont="1" applyFill="1" applyBorder="1" applyAlignment="1" applyProtection="1">
      <alignment horizontal="center" vertical="center" shrinkToFit="1"/>
      <protection locked="0"/>
    </xf>
    <xf numFmtId="43" fontId="26" fillId="0" borderId="12" xfId="116" applyFont="1" applyFill="1" applyBorder="1" applyAlignment="1" applyProtection="1">
      <alignment horizontal="center" vertical="center" shrinkToFit="1"/>
      <protection locked="0"/>
    </xf>
    <xf numFmtId="0" fontId="26" fillId="0" borderId="11" xfId="0" applyNumberFormat="1" applyFont="1" applyFill="1" applyBorder="1" applyAlignment="1" applyProtection="1">
      <alignment horizontal="center" vertical="center" wrapText="1" shrinkToFit="1"/>
      <protection locked="0"/>
    </xf>
    <xf numFmtId="0" fontId="26" fillId="0" borderId="12" xfId="0" applyNumberFormat="1" applyFont="1" applyFill="1" applyBorder="1" applyAlignment="1" applyProtection="1">
      <alignment horizontal="center" vertical="center" wrapText="1" shrinkToFit="1"/>
      <protection locked="0"/>
    </xf>
    <xf numFmtId="0" fontId="26" fillId="0" borderId="11" xfId="0" applyNumberFormat="1" applyFont="1" applyFill="1" applyBorder="1" applyAlignment="1" applyProtection="1">
      <alignment horizontal="center" vertical="center" shrinkToFit="1"/>
      <protection locked="0"/>
    </xf>
    <xf numFmtId="0" fontId="26" fillId="0" borderId="12" xfId="0" applyNumberFormat="1" applyFont="1" applyFill="1" applyBorder="1" applyAlignment="1" applyProtection="1">
      <alignment horizontal="center" vertical="center" shrinkToFit="1"/>
      <protection locked="0"/>
    </xf>
    <xf numFmtId="0" fontId="26" fillId="0" borderId="12" xfId="42" applyNumberFormat="1" applyFont="1" applyFill="1" applyBorder="1" applyAlignment="1" applyProtection="1">
      <alignment horizontal="center" vertical="center" wrapText="1" shrinkToFit="1"/>
      <protection locked="0"/>
    </xf>
  </cellXfs>
  <cellStyles count="23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2 2" xfId="43"/>
    <cellStyle name="常规 2 2 2" xfId="44"/>
    <cellStyle name="常规 2 2 2 2" xfId="45"/>
    <cellStyle name="常规 2 2 2 2 2" xfId="46"/>
    <cellStyle name="常规 2 2 2 2 2 2" xfId="47"/>
    <cellStyle name="常规 2 2 2 2 3" xfId="48"/>
    <cellStyle name="常规 2 2 2 3" xfId="49"/>
    <cellStyle name="常规 2 2 3" xfId="50"/>
    <cellStyle name="常规 2 2 3 2" xfId="51"/>
    <cellStyle name="常规 2 2 4" xfId="52"/>
    <cellStyle name="常规 2 3" xfId="53"/>
    <cellStyle name="常规 2 3 2" xfId="54"/>
    <cellStyle name="常规 2 3 2 2" xfId="55"/>
    <cellStyle name="常规 2 3 2 2 2" xfId="56"/>
    <cellStyle name="常规 2 3 2 3" xfId="57"/>
    <cellStyle name="常规 2 3 3" xfId="58"/>
    <cellStyle name="常规 2 4" xfId="59"/>
    <cellStyle name="常规 2 4 2" xfId="60"/>
    <cellStyle name="常规 2 5" xfId="61"/>
    <cellStyle name="常规 3" xfId="62"/>
    <cellStyle name="常规 3 2" xfId="63"/>
    <cellStyle name="常规 3 2 2" xfId="64"/>
    <cellStyle name="常规 3 2 2 2" xfId="65"/>
    <cellStyle name="常规 3 2 2 2 2" xfId="66"/>
    <cellStyle name="常规 3 2 2 2 2 2" xfId="67"/>
    <cellStyle name="常规 3 2 2 2 3" xfId="68"/>
    <cellStyle name="常规 3 2 2 3" xfId="69"/>
    <cellStyle name="常规 3 2 3" xfId="70"/>
    <cellStyle name="常规 3 2 3 2" xfId="71"/>
    <cellStyle name="常规 3 2 4" xfId="72"/>
    <cellStyle name="常规 3 3" xfId="73"/>
    <cellStyle name="常规 3 3 2" xfId="74"/>
    <cellStyle name="常规 3 3 2 2" xfId="75"/>
    <cellStyle name="常规 3 3 2 2 2" xfId="76"/>
    <cellStyle name="常规 3 3 2 3" xfId="77"/>
    <cellStyle name="常规 3 3 3" xfId="78"/>
    <cellStyle name="常规 3 4" xfId="79"/>
    <cellStyle name="常规 3 4 2" xfId="80"/>
    <cellStyle name="常规 3 5" xfId="81"/>
    <cellStyle name="常规 4" xfId="82"/>
    <cellStyle name="常规 4 2" xfId="83"/>
    <cellStyle name="常规 4 2 2" xfId="84"/>
    <cellStyle name="常规 4 2 2 2" xfId="85"/>
    <cellStyle name="常规 4 2 2 2 2" xfId="86"/>
    <cellStyle name="常规 4 2 2 3" xfId="87"/>
    <cellStyle name="常规 4 2 3" xfId="88"/>
    <cellStyle name="常规 4 3" xfId="89"/>
    <cellStyle name="常规 4 3 2" xfId="90"/>
    <cellStyle name="常规 4 4" xfId="91"/>
    <cellStyle name="常规 5" xfId="92"/>
    <cellStyle name="常规 5 2" xfId="93"/>
    <cellStyle name="常规 5 2 2" xfId="94"/>
    <cellStyle name="常规 5 3" xfId="95"/>
    <cellStyle name="常规 6" xfId="96"/>
    <cellStyle name="常规 6 2" xfId="97"/>
    <cellStyle name="常规 6 2 2" xfId="98"/>
    <cellStyle name="常规 6 2 2 2" xfId="99"/>
    <cellStyle name="常规 6 2 3" xfId="100"/>
    <cellStyle name="常规 7" xfId="101"/>
    <cellStyle name="常规 7 2" xfId="102"/>
    <cellStyle name="常规 7 2 2" xfId="103"/>
    <cellStyle name="常规 8" xfId="104"/>
    <cellStyle name="常规 9" xfId="105"/>
    <cellStyle name="Hyperlink" xfId="106"/>
    <cellStyle name="好" xfId="107"/>
    <cellStyle name="汇总" xfId="108"/>
    <cellStyle name="Currency" xfId="109"/>
    <cellStyle name="Currency [0]" xfId="110"/>
    <cellStyle name="计算" xfId="111"/>
    <cellStyle name="检查单元格" xfId="112"/>
    <cellStyle name="解释性文本" xfId="113"/>
    <cellStyle name="警告文本" xfId="114"/>
    <cellStyle name="链接单元格" xfId="115"/>
    <cellStyle name="Comma" xfId="116"/>
    <cellStyle name="Comma [0]" xfId="117"/>
    <cellStyle name="千位分隔[0] 2" xfId="118"/>
    <cellStyle name="千位分隔[0] 2 2" xfId="119"/>
    <cellStyle name="千位分隔[0] 2 2 2" xfId="120"/>
    <cellStyle name="千位分隔[0] 2 2 2 2" xfId="121"/>
    <cellStyle name="千位分隔[0] 2 2 2 2 2" xfId="122"/>
    <cellStyle name="千位分隔[0] 2 2 2 2 2 2" xfId="123"/>
    <cellStyle name="千位分隔[0] 2 2 2 2 2 2 2" xfId="124"/>
    <cellStyle name="千位分隔[0] 2 2 2 2 2 3" xfId="125"/>
    <cellStyle name="千位分隔[0] 2 2 2 2 3" xfId="126"/>
    <cellStyle name="千位分隔[0] 2 2 2 3" xfId="127"/>
    <cellStyle name="千位分隔[0] 2 2 2 3 2" xfId="128"/>
    <cellStyle name="千位分隔[0] 2 2 2 4" xfId="129"/>
    <cellStyle name="千位分隔[0] 2 2 3" xfId="130"/>
    <cellStyle name="千位分隔[0] 2 2 3 2" xfId="131"/>
    <cellStyle name="千位分隔[0] 2 2 3 2 2" xfId="132"/>
    <cellStyle name="千位分隔[0] 2 2 3 2 2 2" xfId="133"/>
    <cellStyle name="千位分隔[0] 2 2 3 2 3" xfId="134"/>
    <cellStyle name="千位分隔[0] 2 2 3 3" xfId="135"/>
    <cellStyle name="千位分隔[0] 2 2 4" xfId="136"/>
    <cellStyle name="千位分隔[0] 2 2 4 2" xfId="137"/>
    <cellStyle name="千位分隔[0] 2 2 5" xfId="138"/>
    <cellStyle name="千位分隔[0] 2 3" xfId="139"/>
    <cellStyle name="千位分隔[0] 2 3 2" xfId="140"/>
    <cellStyle name="千位分隔[0] 2 3 2 2" xfId="141"/>
    <cellStyle name="千位分隔[0] 2 3 2 2 2" xfId="142"/>
    <cellStyle name="千位分隔[0] 2 3 2 2 2 2" xfId="143"/>
    <cellStyle name="千位分隔[0] 2 3 2 2 3" xfId="144"/>
    <cellStyle name="千位分隔[0] 2 3 2 3" xfId="145"/>
    <cellStyle name="千位分隔[0] 2 3 3" xfId="146"/>
    <cellStyle name="千位分隔[0] 2 3 3 2" xfId="147"/>
    <cellStyle name="千位分隔[0] 2 3 4" xfId="148"/>
    <cellStyle name="千位分隔[0] 2 4" xfId="149"/>
    <cellStyle name="千位分隔[0] 2 4 2" xfId="150"/>
    <cellStyle name="千位分隔[0] 2 4 2 2" xfId="151"/>
    <cellStyle name="千位分隔[0] 2 4 2 2 2" xfId="152"/>
    <cellStyle name="千位分隔[0] 2 4 2 3" xfId="153"/>
    <cellStyle name="千位分隔[0] 2 4 3" xfId="154"/>
    <cellStyle name="千位分隔[0] 2 5" xfId="155"/>
    <cellStyle name="千位分隔[0] 2 5 2" xfId="156"/>
    <cellStyle name="千位分隔[0] 2 6" xfId="157"/>
    <cellStyle name="千位分隔[0] 3" xfId="158"/>
    <cellStyle name="千位分隔[0] 3 2" xfId="159"/>
    <cellStyle name="千位分隔[0] 3 2 2" xfId="160"/>
    <cellStyle name="千位分隔[0] 3 2 2 2" xfId="161"/>
    <cellStyle name="千位分隔[0] 3 2 2 2 2" xfId="162"/>
    <cellStyle name="千位分隔[0] 3 2 2 2 2 2" xfId="163"/>
    <cellStyle name="千位分隔[0] 3 2 2 2 3" xfId="164"/>
    <cellStyle name="千位分隔[0] 3 2 2 3" xfId="165"/>
    <cellStyle name="千位分隔[0] 3 2 3" xfId="166"/>
    <cellStyle name="千位分隔[0] 3 2 3 2" xfId="167"/>
    <cellStyle name="千位分隔[0] 3 2 4" xfId="168"/>
    <cellStyle name="千位分隔[0] 3 3" xfId="169"/>
    <cellStyle name="千位分隔[0] 3 3 2" xfId="170"/>
    <cellStyle name="千位分隔[0] 3 3 2 2" xfId="171"/>
    <cellStyle name="千位分隔[0] 3 3 2 2 2" xfId="172"/>
    <cellStyle name="千位分隔[0] 3 3 2 3" xfId="173"/>
    <cellStyle name="千位分隔[0] 3 3 3" xfId="174"/>
    <cellStyle name="千位分隔[0] 3 4" xfId="175"/>
    <cellStyle name="千位分隔[0] 3 4 2" xfId="176"/>
    <cellStyle name="千位分隔[0] 3 5" xfId="177"/>
    <cellStyle name="千位分隔[0] 4" xfId="178"/>
    <cellStyle name="千位分隔[0] 4 2" xfId="179"/>
    <cellStyle name="千位分隔[0] 4 2 2" xfId="180"/>
    <cellStyle name="千位分隔[0] 4 2 2 2" xfId="181"/>
    <cellStyle name="千位分隔[0] 4 2 2 2 2" xfId="182"/>
    <cellStyle name="千位分隔[0] 4 2 2 2 2 2" xfId="183"/>
    <cellStyle name="千位分隔[0] 4 2 2 2 3" xfId="184"/>
    <cellStyle name="千位分隔[0] 4 2 2 3" xfId="185"/>
    <cellStyle name="千位分隔[0] 4 2 3" xfId="186"/>
    <cellStyle name="千位分隔[0] 4 2 3 2" xfId="187"/>
    <cellStyle name="千位分隔[0] 4 2 4" xfId="188"/>
    <cellStyle name="千位分隔[0] 4 3" xfId="189"/>
    <cellStyle name="千位分隔[0] 4 3 2" xfId="190"/>
    <cellStyle name="千位分隔[0] 4 3 2 2" xfId="191"/>
    <cellStyle name="千位分隔[0] 4 3 2 2 2" xfId="192"/>
    <cellStyle name="千位分隔[0] 4 3 2 3" xfId="193"/>
    <cellStyle name="千位分隔[0] 4 3 3" xfId="194"/>
    <cellStyle name="千位分隔[0] 4 4" xfId="195"/>
    <cellStyle name="千位分隔[0] 4 4 2" xfId="196"/>
    <cellStyle name="千位分隔[0] 4 5" xfId="197"/>
    <cellStyle name="千位分隔[0] 5" xfId="198"/>
    <cellStyle name="千位分隔[0] 5 2" xfId="199"/>
    <cellStyle name="千位分隔[0] 5 2 2" xfId="200"/>
    <cellStyle name="千位分隔[0] 5 2 2 2" xfId="201"/>
    <cellStyle name="千位分隔[0] 5 2 2 2 2" xfId="202"/>
    <cellStyle name="千位分隔[0] 5 2 2 2 2 2" xfId="203"/>
    <cellStyle name="千位分隔[0] 5 2 2 2 3" xfId="204"/>
    <cellStyle name="千位分隔[0] 5 2 2 3" xfId="205"/>
    <cellStyle name="千位分隔[0] 5 2 3" xfId="206"/>
    <cellStyle name="千位分隔[0] 5 2 3 2" xfId="207"/>
    <cellStyle name="千位分隔[0] 5 2 4" xfId="208"/>
    <cellStyle name="千位分隔[0] 5 3" xfId="209"/>
    <cellStyle name="千位分隔[0] 5 3 2" xfId="210"/>
    <cellStyle name="千位分隔[0] 5 3 2 2" xfId="211"/>
    <cellStyle name="千位分隔[0] 5 3 2 2 2" xfId="212"/>
    <cellStyle name="千位分隔[0] 5 3 2 3" xfId="213"/>
    <cellStyle name="千位分隔[0] 5 3 3" xfId="214"/>
    <cellStyle name="千位分隔[0] 5 4" xfId="215"/>
    <cellStyle name="千位分隔[0] 5 4 2" xfId="216"/>
    <cellStyle name="千位分隔[0] 5 5" xfId="217"/>
    <cellStyle name="千位分隔[0] 6" xfId="218"/>
    <cellStyle name="千位分隔[0] 6 2" xfId="219"/>
    <cellStyle name="千位分隔[0] 6 2 2" xfId="220"/>
    <cellStyle name="千位分隔[0] 6 2 2 2" xfId="221"/>
    <cellStyle name="千位分隔[0] 6 2 2 2 2" xfId="222"/>
    <cellStyle name="千位分隔[0] 6 2 2 3" xfId="223"/>
    <cellStyle name="千位分隔[0] 6 2 3" xfId="224"/>
    <cellStyle name="千位分隔[0] 6 3" xfId="225"/>
    <cellStyle name="千位分隔[0] 6 3 2" xfId="226"/>
    <cellStyle name="千位分隔[0] 6 4" xfId="227"/>
    <cellStyle name="千位分隔[0] 7" xfId="228"/>
    <cellStyle name="千位分隔[0] 7 2" xfId="229"/>
    <cellStyle name="千位分隔[0] 7 2 2" xfId="230"/>
    <cellStyle name="千位分隔[0] 8" xfId="231"/>
    <cellStyle name="千位分隔[0] 8 2" xfId="232"/>
    <cellStyle name="千位分隔[0] 8 2 2" xfId="233"/>
    <cellStyle name="千位分隔[0] 8 2 2 2" xfId="234"/>
    <cellStyle name="千位分隔[0] 8 2 3" xfId="235"/>
    <cellStyle name="千位分隔[0] 9" xfId="236"/>
    <cellStyle name="强调文字颜色 1" xfId="237"/>
    <cellStyle name="强调文字颜色 2" xfId="238"/>
    <cellStyle name="强调文字颜色 3" xfId="239"/>
    <cellStyle name="强调文字颜色 4" xfId="240"/>
    <cellStyle name="强调文字颜色 5" xfId="241"/>
    <cellStyle name="强调文字颜色 6" xfId="242"/>
    <cellStyle name="适中" xfId="243"/>
    <cellStyle name="输出" xfId="244"/>
    <cellStyle name="输入" xfId="245"/>
    <cellStyle name="Followed Hyperlink" xfId="246"/>
    <cellStyle name="注释" xfId="247"/>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10"/>
  <sheetViews>
    <sheetView tabSelected="1" zoomScalePageLayoutView="0" workbookViewId="0" topLeftCell="A1">
      <selection activeCell="I193" sqref="I193"/>
    </sheetView>
  </sheetViews>
  <sheetFormatPr defaultColWidth="9.00390625" defaultRowHeight="19.5" customHeight="1"/>
  <cols>
    <col min="1" max="1" width="6.50390625" style="72" customWidth="1"/>
    <col min="2" max="2" width="10.375" style="75" customWidth="1"/>
    <col min="3" max="3" width="12.625" style="58" customWidth="1"/>
    <col min="4" max="4" width="6.75390625" style="72" customWidth="1"/>
    <col min="5" max="5" width="8.50390625" style="58" customWidth="1"/>
    <col min="6" max="6" width="29.875" style="72" customWidth="1"/>
    <col min="7" max="7" width="15.625" style="76" customWidth="1"/>
    <col min="8" max="8" width="7.75390625" style="76" customWidth="1"/>
    <col min="9" max="9" width="14.75390625" style="75" customWidth="1"/>
    <col min="10" max="10" width="15.50390625" style="82" customWidth="1"/>
    <col min="11" max="11" width="30.50390625" style="58" customWidth="1"/>
    <col min="12" max="12" width="12.50390625" style="72" customWidth="1"/>
    <col min="13" max="13" width="15.875" style="76" customWidth="1"/>
    <col min="14" max="14" width="13.125" style="58" bestFit="1" customWidth="1"/>
    <col min="15" max="16384" width="9.00390625" style="58" customWidth="1"/>
  </cols>
  <sheetData>
    <row r="1" spans="1:13" ht="19.5" customHeight="1">
      <c r="A1" s="172" t="s">
        <v>170</v>
      </c>
      <c r="B1" s="172"/>
      <c r="C1" s="172"/>
      <c r="D1" s="172"/>
      <c r="E1" s="172"/>
      <c r="F1" s="172"/>
      <c r="G1" s="172"/>
      <c r="H1" s="172"/>
      <c r="I1" s="172"/>
      <c r="J1" s="172"/>
      <c r="K1" s="172"/>
      <c r="L1" s="172"/>
      <c r="M1" s="172"/>
    </row>
    <row r="2" spans="1:13" ht="24.75" customHeight="1">
      <c r="A2" s="173"/>
      <c r="B2" s="173"/>
      <c r="C2" s="173"/>
      <c r="D2" s="173"/>
      <c r="E2" s="173"/>
      <c r="F2" s="173"/>
      <c r="G2" s="173"/>
      <c r="H2" s="173"/>
      <c r="I2" s="173"/>
      <c r="J2" s="173"/>
      <c r="K2" s="173"/>
      <c r="L2" s="173"/>
      <c r="M2" s="173"/>
    </row>
    <row r="3" spans="1:13" ht="24.75" customHeight="1">
      <c r="A3" s="183" t="s">
        <v>168</v>
      </c>
      <c r="B3" s="184"/>
      <c r="C3" s="184"/>
      <c r="D3" s="184"/>
      <c r="E3" s="184"/>
      <c r="F3" s="184"/>
      <c r="G3" s="185"/>
      <c r="H3" s="183" t="s">
        <v>169</v>
      </c>
      <c r="I3" s="184"/>
      <c r="J3" s="184"/>
      <c r="K3" s="184"/>
      <c r="L3" s="184"/>
      <c r="M3" s="185"/>
    </row>
    <row r="4" spans="1:13" s="70" customFormat="1" ht="49.5" customHeight="1">
      <c r="A4" s="64" t="s">
        <v>8</v>
      </c>
      <c r="B4" s="64" t="s">
        <v>0</v>
      </c>
      <c r="C4" s="65" t="s">
        <v>1</v>
      </c>
      <c r="D4" s="65" t="s">
        <v>16</v>
      </c>
      <c r="E4" s="65" t="s">
        <v>2</v>
      </c>
      <c r="F4" s="66" t="s">
        <v>3</v>
      </c>
      <c r="G4" s="67" t="s">
        <v>9</v>
      </c>
      <c r="H4" s="67" t="s">
        <v>16</v>
      </c>
      <c r="I4" s="68" t="s">
        <v>4</v>
      </c>
      <c r="J4" s="69" t="s">
        <v>5</v>
      </c>
      <c r="K4" s="66" t="s">
        <v>6</v>
      </c>
      <c r="L4" s="66" t="s">
        <v>7</v>
      </c>
      <c r="M4" s="67" t="s">
        <v>425</v>
      </c>
    </row>
    <row r="5" spans="1:13" ht="39.75" customHeight="1">
      <c r="A5" s="168">
        <v>1</v>
      </c>
      <c r="B5" s="165">
        <v>42682</v>
      </c>
      <c r="C5" s="159"/>
      <c r="D5" s="139">
        <v>52</v>
      </c>
      <c r="E5" s="159" t="s">
        <v>208</v>
      </c>
      <c r="F5" s="139" t="s">
        <v>209</v>
      </c>
      <c r="G5" s="142">
        <v>4800000</v>
      </c>
      <c r="H5" s="77">
        <v>28</v>
      </c>
      <c r="I5" s="90">
        <v>42711</v>
      </c>
      <c r="J5" s="87">
        <v>555000</v>
      </c>
      <c r="K5" s="88" t="s">
        <v>210</v>
      </c>
      <c r="L5" s="97" t="s">
        <v>14</v>
      </c>
      <c r="M5" s="142">
        <v>0</v>
      </c>
    </row>
    <row r="6" spans="1:13" ht="39.75" customHeight="1">
      <c r="A6" s="169"/>
      <c r="B6" s="166"/>
      <c r="C6" s="160"/>
      <c r="D6" s="140"/>
      <c r="E6" s="160"/>
      <c r="F6" s="140"/>
      <c r="G6" s="143"/>
      <c r="H6" s="77">
        <v>58</v>
      </c>
      <c r="I6" s="90">
        <v>42714</v>
      </c>
      <c r="J6" s="87">
        <v>360000</v>
      </c>
      <c r="K6" s="88" t="s">
        <v>211</v>
      </c>
      <c r="L6" s="97" t="s">
        <v>14</v>
      </c>
      <c r="M6" s="143"/>
    </row>
    <row r="7" spans="1:13" ht="39.75" customHeight="1">
      <c r="A7" s="169"/>
      <c r="B7" s="166"/>
      <c r="C7" s="160"/>
      <c r="D7" s="140"/>
      <c r="E7" s="160"/>
      <c r="F7" s="140"/>
      <c r="G7" s="143"/>
      <c r="H7" s="77">
        <v>55</v>
      </c>
      <c r="I7" s="90">
        <v>42714</v>
      </c>
      <c r="J7" s="87">
        <v>870000</v>
      </c>
      <c r="K7" s="88" t="s">
        <v>212</v>
      </c>
      <c r="L7" s="97" t="s">
        <v>14</v>
      </c>
      <c r="M7" s="143"/>
    </row>
    <row r="8" spans="1:13" ht="39.75" customHeight="1">
      <c r="A8" s="169"/>
      <c r="B8" s="166"/>
      <c r="C8" s="160"/>
      <c r="D8" s="140"/>
      <c r="E8" s="160"/>
      <c r="F8" s="140"/>
      <c r="G8" s="143"/>
      <c r="H8" s="77">
        <v>213</v>
      </c>
      <c r="I8" s="80">
        <v>42727</v>
      </c>
      <c r="J8" s="81">
        <v>2085000</v>
      </c>
      <c r="K8" s="71" t="s">
        <v>213</v>
      </c>
      <c r="L8" s="97" t="s">
        <v>14</v>
      </c>
      <c r="M8" s="143"/>
    </row>
    <row r="9" spans="1:13" ht="39.75" customHeight="1">
      <c r="A9" s="169"/>
      <c r="B9" s="166"/>
      <c r="C9" s="160"/>
      <c r="D9" s="140"/>
      <c r="E9" s="160"/>
      <c r="F9" s="140"/>
      <c r="G9" s="143"/>
      <c r="H9" s="77">
        <v>30</v>
      </c>
      <c r="I9" s="98">
        <v>42801</v>
      </c>
      <c r="J9" s="81">
        <v>225000</v>
      </c>
      <c r="K9" s="99" t="s">
        <v>10</v>
      </c>
      <c r="L9" s="97" t="s">
        <v>14</v>
      </c>
      <c r="M9" s="143"/>
    </row>
    <row r="10" spans="1:13" ht="39.75" customHeight="1">
      <c r="A10" s="169"/>
      <c r="B10" s="166"/>
      <c r="C10" s="160"/>
      <c r="D10" s="140"/>
      <c r="E10" s="160"/>
      <c r="F10" s="140"/>
      <c r="G10" s="143"/>
      <c r="H10" s="77">
        <v>26</v>
      </c>
      <c r="I10" s="98">
        <v>42832</v>
      </c>
      <c r="J10" s="81">
        <v>510000</v>
      </c>
      <c r="K10" s="99" t="s">
        <v>11</v>
      </c>
      <c r="L10" s="97" t="s">
        <v>14</v>
      </c>
      <c r="M10" s="143"/>
    </row>
    <row r="11" spans="1:13" ht="39.75" customHeight="1">
      <c r="A11" s="169"/>
      <c r="B11" s="166"/>
      <c r="C11" s="160"/>
      <c r="D11" s="140"/>
      <c r="E11" s="160"/>
      <c r="F11" s="140"/>
      <c r="G11" s="143"/>
      <c r="H11" s="77">
        <v>60</v>
      </c>
      <c r="I11" s="98">
        <v>42881</v>
      </c>
      <c r="J11" s="81">
        <v>30000</v>
      </c>
      <c r="K11" s="99" t="s">
        <v>12</v>
      </c>
      <c r="L11" s="97" t="s">
        <v>14</v>
      </c>
      <c r="M11" s="143"/>
    </row>
    <row r="12" spans="1:13" ht="39.75" customHeight="1">
      <c r="A12" s="169"/>
      <c r="B12" s="166"/>
      <c r="C12" s="160"/>
      <c r="D12" s="140"/>
      <c r="E12" s="160"/>
      <c r="F12" s="140"/>
      <c r="G12" s="143"/>
      <c r="H12" s="78">
        <v>53</v>
      </c>
      <c r="I12" s="100">
        <v>42991</v>
      </c>
      <c r="J12" s="83">
        <v>15000</v>
      </c>
      <c r="K12" s="101" t="s">
        <v>13</v>
      </c>
      <c r="L12" s="102" t="s">
        <v>15</v>
      </c>
      <c r="M12" s="143"/>
    </row>
    <row r="13" spans="1:13" ht="39.75" customHeight="1">
      <c r="A13" s="170"/>
      <c r="B13" s="167"/>
      <c r="C13" s="161"/>
      <c r="D13" s="141"/>
      <c r="E13" s="161"/>
      <c r="F13" s="141"/>
      <c r="G13" s="144"/>
      <c r="H13" s="77"/>
      <c r="I13" s="98">
        <v>43173</v>
      </c>
      <c r="J13" s="81">
        <v>150000</v>
      </c>
      <c r="K13" s="99" t="s">
        <v>214</v>
      </c>
      <c r="L13" s="97" t="s">
        <v>215</v>
      </c>
      <c r="M13" s="144"/>
    </row>
    <row r="14" spans="1:13" ht="39.75" customHeight="1">
      <c r="A14" s="139">
        <v>2</v>
      </c>
      <c r="B14" s="171">
        <v>42692</v>
      </c>
      <c r="C14" s="182"/>
      <c r="D14" s="186">
        <v>71</v>
      </c>
      <c r="E14" s="182" t="s">
        <v>216</v>
      </c>
      <c r="F14" s="186" t="s">
        <v>217</v>
      </c>
      <c r="G14" s="175">
        <v>960000</v>
      </c>
      <c r="H14" s="79">
        <v>10</v>
      </c>
      <c r="I14" s="103">
        <v>42709</v>
      </c>
      <c r="J14" s="84">
        <v>660000</v>
      </c>
      <c r="K14" s="104" t="s">
        <v>218</v>
      </c>
      <c r="L14" s="105" t="s">
        <v>14</v>
      </c>
      <c r="M14" s="175">
        <v>0</v>
      </c>
    </row>
    <row r="15" spans="1:13" ht="39.75" customHeight="1">
      <c r="A15" s="140"/>
      <c r="B15" s="171"/>
      <c r="C15" s="182"/>
      <c r="D15" s="186"/>
      <c r="E15" s="182"/>
      <c r="F15" s="186"/>
      <c r="G15" s="175"/>
      <c r="H15" s="79"/>
      <c r="I15" s="103">
        <v>43185</v>
      </c>
      <c r="J15" s="84">
        <v>50000</v>
      </c>
      <c r="K15" s="104" t="s">
        <v>219</v>
      </c>
      <c r="L15" s="105" t="s">
        <v>215</v>
      </c>
      <c r="M15" s="175"/>
    </row>
    <row r="16" spans="1:13" ht="39.75" customHeight="1">
      <c r="A16" s="141"/>
      <c r="B16" s="171"/>
      <c r="C16" s="182"/>
      <c r="D16" s="186"/>
      <c r="E16" s="182"/>
      <c r="F16" s="186"/>
      <c r="G16" s="175"/>
      <c r="H16" s="77">
        <v>16</v>
      </c>
      <c r="I16" s="98">
        <v>42785</v>
      </c>
      <c r="J16" s="81">
        <v>250000</v>
      </c>
      <c r="K16" s="99" t="s">
        <v>220</v>
      </c>
      <c r="L16" s="174" t="s">
        <v>221</v>
      </c>
      <c r="M16" s="175"/>
    </row>
    <row r="17" spans="1:13" ht="39.75" customHeight="1">
      <c r="A17" s="89">
        <v>3</v>
      </c>
      <c r="B17" s="90">
        <v>42785</v>
      </c>
      <c r="C17" s="88"/>
      <c r="D17" s="89">
        <v>1</v>
      </c>
      <c r="E17" s="88" t="s">
        <v>222</v>
      </c>
      <c r="F17" s="89" t="s">
        <v>217</v>
      </c>
      <c r="G17" s="87">
        <v>30000</v>
      </c>
      <c r="H17" s="77">
        <v>16</v>
      </c>
      <c r="I17" s="98">
        <v>42785</v>
      </c>
      <c r="J17" s="81">
        <v>30000</v>
      </c>
      <c r="K17" s="99" t="s">
        <v>220</v>
      </c>
      <c r="L17" s="174"/>
      <c r="M17" s="118">
        <v>0</v>
      </c>
    </row>
    <row r="18" spans="1:13" ht="57" customHeight="1">
      <c r="A18" s="89">
        <v>4</v>
      </c>
      <c r="B18" s="90">
        <v>42724</v>
      </c>
      <c r="C18" s="88"/>
      <c r="D18" s="89">
        <v>143</v>
      </c>
      <c r="E18" s="106" t="s">
        <v>216</v>
      </c>
      <c r="F18" s="89" t="s">
        <v>223</v>
      </c>
      <c r="G18" s="87">
        <v>60000</v>
      </c>
      <c r="H18" s="77">
        <v>56</v>
      </c>
      <c r="I18" s="98">
        <v>42712</v>
      </c>
      <c r="J18" s="81">
        <v>60000</v>
      </c>
      <c r="K18" s="99" t="s">
        <v>224</v>
      </c>
      <c r="L18" s="97" t="s">
        <v>225</v>
      </c>
      <c r="M18" s="118">
        <v>0</v>
      </c>
    </row>
    <row r="19" spans="1:13" ht="39.75" customHeight="1">
      <c r="A19" s="89">
        <v>5</v>
      </c>
      <c r="B19" s="90">
        <v>42633</v>
      </c>
      <c r="C19" s="88" t="s">
        <v>226</v>
      </c>
      <c r="D19" s="89">
        <v>33</v>
      </c>
      <c r="E19" s="88"/>
      <c r="F19" s="89" t="s">
        <v>227</v>
      </c>
      <c r="G19" s="87">
        <v>60000</v>
      </c>
      <c r="H19" s="77">
        <v>29</v>
      </c>
      <c r="I19" s="98">
        <v>42991</v>
      </c>
      <c r="J19" s="81">
        <v>60000</v>
      </c>
      <c r="K19" s="99" t="s">
        <v>228</v>
      </c>
      <c r="L19" s="97" t="s">
        <v>20</v>
      </c>
      <c r="M19" s="118">
        <v>0</v>
      </c>
    </row>
    <row r="20" spans="1:13" s="70" customFormat="1" ht="39.75" customHeight="1">
      <c r="A20" s="162">
        <v>6</v>
      </c>
      <c r="B20" s="165">
        <v>42894</v>
      </c>
      <c r="C20" s="159" t="s">
        <v>229</v>
      </c>
      <c r="D20" s="139">
        <v>12</v>
      </c>
      <c r="E20" s="159"/>
      <c r="F20" s="139" t="s">
        <v>230</v>
      </c>
      <c r="G20" s="142">
        <v>2836235</v>
      </c>
      <c r="H20" s="77">
        <v>1</v>
      </c>
      <c r="I20" s="98">
        <v>43040</v>
      </c>
      <c r="J20" s="107">
        <v>238838</v>
      </c>
      <c r="K20" s="99" t="s">
        <v>231</v>
      </c>
      <c r="L20" s="97" t="s">
        <v>232</v>
      </c>
      <c r="M20" s="142">
        <v>0</v>
      </c>
    </row>
    <row r="21" spans="1:13" s="70" customFormat="1" ht="39.75" customHeight="1">
      <c r="A21" s="163"/>
      <c r="B21" s="166"/>
      <c r="C21" s="160"/>
      <c r="D21" s="140"/>
      <c r="E21" s="160"/>
      <c r="F21" s="140"/>
      <c r="G21" s="143"/>
      <c r="H21" s="77">
        <v>21</v>
      </c>
      <c r="I21" s="98">
        <v>43055</v>
      </c>
      <c r="J21" s="107">
        <v>142285</v>
      </c>
      <c r="K21" s="99" t="s">
        <v>233</v>
      </c>
      <c r="L21" s="97" t="s">
        <v>234</v>
      </c>
      <c r="M21" s="143"/>
    </row>
    <row r="22" spans="1:13" s="70" customFormat="1" ht="39.75" customHeight="1">
      <c r="A22" s="163"/>
      <c r="B22" s="166"/>
      <c r="C22" s="160"/>
      <c r="D22" s="140"/>
      <c r="E22" s="160"/>
      <c r="F22" s="140"/>
      <c r="G22" s="143"/>
      <c r="H22" s="77">
        <v>20</v>
      </c>
      <c r="I22" s="98">
        <v>43049</v>
      </c>
      <c r="J22" s="107">
        <v>15750</v>
      </c>
      <c r="K22" s="99" t="s">
        <v>235</v>
      </c>
      <c r="L22" s="97" t="s">
        <v>14</v>
      </c>
      <c r="M22" s="143"/>
    </row>
    <row r="23" spans="1:13" s="70" customFormat="1" ht="39.75" customHeight="1">
      <c r="A23" s="163"/>
      <c r="B23" s="166"/>
      <c r="C23" s="160"/>
      <c r="D23" s="140"/>
      <c r="E23" s="160"/>
      <c r="F23" s="140"/>
      <c r="G23" s="143"/>
      <c r="H23" s="77">
        <v>18</v>
      </c>
      <c r="I23" s="98">
        <v>43068</v>
      </c>
      <c r="J23" s="107">
        <v>336430</v>
      </c>
      <c r="K23" s="99" t="s">
        <v>236</v>
      </c>
      <c r="L23" s="97" t="s">
        <v>14</v>
      </c>
      <c r="M23" s="143"/>
    </row>
    <row r="24" spans="1:13" s="70" customFormat="1" ht="39.75" customHeight="1">
      <c r="A24" s="163"/>
      <c r="B24" s="166"/>
      <c r="C24" s="160"/>
      <c r="D24" s="140"/>
      <c r="E24" s="160"/>
      <c r="F24" s="140"/>
      <c r="G24" s="143"/>
      <c r="H24" s="77">
        <v>19</v>
      </c>
      <c r="I24" s="98">
        <v>43068</v>
      </c>
      <c r="J24" s="107">
        <v>1228731</v>
      </c>
      <c r="K24" s="99" t="s">
        <v>237</v>
      </c>
      <c r="L24" s="97" t="s">
        <v>14</v>
      </c>
      <c r="M24" s="143"/>
    </row>
    <row r="25" spans="1:13" s="70" customFormat="1" ht="39.75" customHeight="1">
      <c r="A25" s="163"/>
      <c r="B25" s="166"/>
      <c r="C25" s="160"/>
      <c r="D25" s="140"/>
      <c r="E25" s="160"/>
      <c r="F25" s="140"/>
      <c r="G25" s="143"/>
      <c r="H25" s="77">
        <v>97</v>
      </c>
      <c r="I25" s="98">
        <v>43067</v>
      </c>
      <c r="J25" s="107">
        <v>124120.1</v>
      </c>
      <c r="K25" s="99" t="s">
        <v>238</v>
      </c>
      <c r="L25" s="97" t="s">
        <v>239</v>
      </c>
      <c r="M25" s="143"/>
    </row>
    <row r="26" spans="1:13" s="70" customFormat="1" ht="39.75" customHeight="1">
      <c r="A26" s="163"/>
      <c r="B26" s="166"/>
      <c r="C26" s="160"/>
      <c r="D26" s="140"/>
      <c r="E26" s="160"/>
      <c r="F26" s="140"/>
      <c r="G26" s="143"/>
      <c r="H26" s="77">
        <v>15</v>
      </c>
      <c r="I26" s="98">
        <v>43074</v>
      </c>
      <c r="J26" s="107">
        <v>526691</v>
      </c>
      <c r="K26" s="99" t="s">
        <v>22</v>
      </c>
      <c r="L26" s="97" t="s">
        <v>24</v>
      </c>
      <c r="M26" s="143"/>
    </row>
    <row r="27" spans="1:13" s="70" customFormat="1" ht="39.75" customHeight="1">
      <c r="A27" s="164"/>
      <c r="B27" s="167"/>
      <c r="C27" s="161"/>
      <c r="D27" s="141"/>
      <c r="E27" s="161"/>
      <c r="F27" s="141"/>
      <c r="G27" s="144"/>
      <c r="H27" s="77"/>
      <c r="I27" s="98">
        <v>43136</v>
      </c>
      <c r="J27" s="107">
        <v>223389.9</v>
      </c>
      <c r="K27" s="99" t="s">
        <v>240</v>
      </c>
      <c r="L27" s="97" t="s">
        <v>215</v>
      </c>
      <c r="M27" s="144"/>
    </row>
    <row r="28" spans="1:13" s="70" customFormat="1" ht="39.75" customHeight="1">
      <c r="A28" s="139">
        <v>7</v>
      </c>
      <c r="B28" s="156">
        <v>42998</v>
      </c>
      <c r="C28" s="159" t="s">
        <v>241</v>
      </c>
      <c r="D28" s="139">
        <v>60</v>
      </c>
      <c r="E28" s="159"/>
      <c r="F28" s="139" t="s">
        <v>242</v>
      </c>
      <c r="G28" s="142">
        <v>1000000</v>
      </c>
      <c r="H28" s="77">
        <v>4</v>
      </c>
      <c r="I28" s="98">
        <v>43070</v>
      </c>
      <c r="J28" s="107">
        <v>292500</v>
      </c>
      <c r="K28" s="99" t="s">
        <v>25</v>
      </c>
      <c r="L28" s="97" t="s">
        <v>27</v>
      </c>
      <c r="M28" s="142">
        <v>0</v>
      </c>
    </row>
    <row r="29" spans="1:13" s="70" customFormat="1" ht="39.75" customHeight="1">
      <c r="A29" s="140"/>
      <c r="B29" s="157"/>
      <c r="C29" s="160"/>
      <c r="D29" s="140"/>
      <c r="E29" s="160"/>
      <c r="F29" s="140"/>
      <c r="G29" s="143"/>
      <c r="H29" s="77">
        <v>123</v>
      </c>
      <c r="I29" s="98">
        <v>43091</v>
      </c>
      <c r="J29" s="107">
        <v>262500</v>
      </c>
      <c r="K29" s="99" t="s">
        <v>26</v>
      </c>
      <c r="L29" s="97" t="s">
        <v>27</v>
      </c>
      <c r="M29" s="143"/>
    </row>
    <row r="30" spans="1:13" s="70" customFormat="1" ht="39.75" customHeight="1">
      <c r="A30" s="140"/>
      <c r="B30" s="157"/>
      <c r="C30" s="160"/>
      <c r="D30" s="140"/>
      <c r="E30" s="160"/>
      <c r="F30" s="140"/>
      <c r="G30" s="143"/>
      <c r="H30" s="77"/>
      <c r="I30" s="98">
        <v>43216</v>
      </c>
      <c r="J30" s="107">
        <v>393443</v>
      </c>
      <c r="K30" s="99" t="s">
        <v>243</v>
      </c>
      <c r="L30" s="97" t="s">
        <v>244</v>
      </c>
      <c r="M30" s="143"/>
    </row>
    <row r="31" spans="1:13" s="70" customFormat="1" ht="39.75" customHeight="1">
      <c r="A31" s="140"/>
      <c r="B31" s="157"/>
      <c r="C31" s="160"/>
      <c r="D31" s="140"/>
      <c r="E31" s="160"/>
      <c r="F31" s="140"/>
      <c r="G31" s="143"/>
      <c r="H31" s="77"/>
      <c r="I31" s="98">
        <v>43218</v>
      </c>
      <c r="J31" s="107">
        <v>51557</v>
      </c>
      <c r="K31" s="99" t="s">
        <v>219</v>
      </c>
      <c r="L31" s="97" t="s">
        <v>245</v>
      </c>
      <c r="M31" s="144"/>
    </row>
    <row r="32" spans="1:13" ht="39.75" customHeight="1">
      <c r="A32" s="89">
        <v>8</v>
      </c>
      <c r="B32" s="98">
        <v>42998</v>
      </c>
      <c r="C32" s="88" t="s">
        <v>246</v>
      </c>
      <c r="D32" s="89">
        <v>70</v>
      </c>
      <c r="E32" s="88"/>
      <c r="F32" s="89" t="s">
        <v>247</v>
      </c>
      <c r="G32" s="87">
        <v>25000</v>
      </c>
      <c r="H32" s="77">
        <v>15</v>
      </c>
      <c r="I32" s="98">
        <v>43048</v>
      </c>
      <c r="J32" s="107">
        <v>25000</v>
      </c>
      <c r="K32" s="99" t="s">
        <v>28</v>
      </c>
      <c r="L32" s="97" t="s">
        <v>23</v>
      </c>
      <c r="M32" s="118">
        <v>0</v>
      </c>
    </row>
    <row r="33" spans="1:13" ht="39.75" customHeight="1">
      <c r="A33" s="139">
        <v>9</v>
      </c>
      <c r="B33" s="156">
        <v>42951</v>
      </c>
      <c r="C33" s="159" t="s">
        <v>248</v>
      </c>
      <c r="D33" s="139">
        <v>8</v>
      </c>
      <c r="E33" s="159"/>
      <c r="F33" s="139" t="s">
        <v>249</v>
      </c>
      <c r="G33" s="142">
        <v>100000</v>
      </c>
      <c r="H33" s="77">
        <v>31</v>
      </c>
      <c r="I33" s="108">
        <v>42991</v>
      </c>
      <c r="J33" s="107">
        <v>40000</v>
      </c>
      <c r="K33" s="99" t="s">
        <v>19</v>
      </c>
      <c r="L33" s="97" t="s">
        <v>20</v>
      </c>
      <c r="M33" s="142">
        <v>0</v>
      </c>
    </row>
    <row r="34" spans="1:13" ht="39.75" customHeight="1">
      <c r="A34" s="140"/>
      <c r="B34" s="157"/>
      <c r="C34" s="160"/>
      <c r="D34" s="140"/>
      <c r="E34" s="160"/>
      <c r="F34" s="140"/>
      <c r="G34" s="143"/>
      <c r="H34" s="77">
        <v>57</v>
      </c>
      <c r="I34" s="98">
        <v>43062</v>
      </c>
      <c r="J34" s="107">
        <v>8950</v>
      </c>
      <c r="K34" s="99" t="s">
        <v>31</v>
      </c>
      <c r="L34" s="97" t="s">
        <v>33</v>
      </c>
      <c r="M34" s="143"/>
    </row>
    <row r="35" spans="1:13" ht="39.75" customHeight="1">
      <c r="A35" s="140"/>
      <c r="B35" s="157"/>
      <c r="C35" s="160"/>
      <c r="D35" s="140"/>
      <c r="E35" s="160"/>
      <c r="F35" s="140"/>
      <c r="G35" s="143"/>
      <c r="H35" s="77">
        <v>88</v>
      </c>
      <c r="I35" s="98">
        <v>43063</v>
      </c>
      <c r="J35" s="107">
        <v>44995.36</v>
      </c>
      <c r="K35" s="99" t="s">
        <v>32</v>
      </c>
      <c r="L35" s="97" t="s">
        <v>34</v>
      </c>
      <c r="M35" s="143"/>
    </row>
    <row r="36" spans="1:13" ht="39.75" customHeight="1">
      <c r="A36" s="141"/>
      <c r="B36" s="158"/>
      <c r="C36" s="161"/>
      <c r="D36" s="141"/>
      <c r="E36" s="161"/>
      <c r="F36" s="141"/>
      <c r="G36" s="144"/>
      <c r="H36" s="77"/>
      <c r="I36" s="98">
        <v>43236</v>
      </c>
      <c r="J36" s="107">
        <v>6054.64</v>
      </c>
      <c r="K36" s="99" t="s">
        <v>250</v>
      </c>
      <c r="L36" s="97" t="s">
        <v>251</v>
      </c>
      <c r="M36" s="144"/>
    </row>
    <row r="37" spans="1:13" ht="39.75" customHeight="1">
      <c r="A37" s="89">
        <v>10</v>
      </c>
      <c r="B37" s="98">
        <v>42753</v>
      </c>
      <c r="C37" s="88" t="s">
        <v>252</v>
      </c>
      <c r="D37" s="89">
        <v>22</v>
      </c>
      <c r="E37" s="88"/>
      <c r="F37" s="89" t="s">
        <v>253</v>
      </c>
      <c r="G37" s="87">
        <v>50000</v>
      </c>
      <c r="H37" s="77">
        <v>8</v>
      </c>
      <c r="I37" s="98">
        <v>42888</v>
      </c>
      <c r="J37" s="107">
        <v>50000</v>
      </c>
      <c r="K37" s="99" t="s">
        <v>35</v>
      </c>
      <c r="L37" s="97" t="s">
        <v>23</v>
      </c>
      <c r="M37" s="118">
        <v>0</v>
      </c>
    </row>
    <row r="38" spans="1:13" ht="39.75" customHeight="1">
      <c r="A38" s="139">
        <v>11</v>
      </c>
      <c r="B38" s="156">
        <v>42913</v>
      </c>
      <c r="C38" s="159" t="s">
        <v>254</v>
      </c>
      <c r="D38" s="139">
        <v>48</v>
      </c>
      <c r="E38" s="159"/>
      <c r="F38" s="139" t="s">
        <v>255</v>
      </c>
      <c r="G38" s="142">
        <v>60000</v>
      </c>
      <c r="H38" s="77">
        <v>101</v>
      </c>
      <c r="I38" s="98">
        <v>43090</v>
      </c>
      <c r="J38" s="107">
        <v>6000</v>
      </c>
      <c r="K38" s="99" t="s">
        <v>36</v>
      </c>
      <c r="L38" s="97" t="s">
        <v>41</v>
      </c>
      <c r="M38" s="118">
        <v>0</v>
      </c>
    </row>
    <row r="39" spans="1:13" ht="39.75" customHeight="1">
      <c r="A39" s="140"/>
      <c r="B39" s="157"/>
      <c r="C39" s="160"/>
      <c r="D39" s="140"/>
      <c r="E39" s="160"/>
      <c r="F39" s="140"/>
      <c r="G39" s="143"/>
      <c r="H39" s="77">
        <v>117</v>
      </c>
      <c r="I39" s="98">
        <v>43090</v>
      </c>
      <c r="J39" s="107">
        <v>20000</v>
      </c>
      <c r="K39" s="99" t="s">
        <v>37</v>
      </c>
      <c r="L39" s="97" t="s">
        <v>42</v>
      </c>
      <c r="M39" s="118">
        <v>0</v>
      </c>
    </row>
    <row r="40" spans="1:13" ht="39.75" customHeight="1">
      <c r="A40" s="140"/>
      <c r="B40" s="157"/>
      <c r="C40" s="160"/>
      <c r="D40" s="140"/>
      <c r="E40" s="160"/>
      <c r="F40" s="140"/>
      <c r="G40" s="143"/>
      <c r="H40" s="77">
        <v>119</v>
      </c>
      <c r="I40" s="98">
        <v>43091</v>
      </c>
      <c r="J40" s="107">
        <v>20000</v>
      </c>
      <c r="K40" s="99" t="s">
        <v>38</v>
      </c>
      <c r="L40" s="97" t="s">
        <v>43</v>
      </c>
      <c r="M40" s="118">
        <v>0</v>
      </c>
    </row>
    <row r="41" spans="1:13" ht="39.75" customHeight="1">
      <c r="A41" s="140"/>
      <c r="B41" s="157"/>
      <c r="C41" s="160"/>
      <c r="D41" s="140"/>
      <c r="E41" s="160"/>
      <c r="F41" s="140"/>
      <c r="G41" s="143"/>
      <c r="H41" s="77">
        <v>120</v>
      </c>
      <c r="I41" s="98">
        <v>43091</v>
      </c>
      <c r="J41" s="107">
        <v>11670</v>
      </c>
      <c r="K41" s="99" t="s">
        <v>39</v>
      </c>
      <c r="L41" s="97" t="s">
        <v>44</v>
      </c>
      <c r="M41" s="118">
        <v>0</v>
      </c>
    </row>
    <row r="42" spans="1:13" ht="39.75" customHeight="1">
      <c r="A42" s="141"/>
      <c r="B42" s="158"/>
      <c r="C42" s="161"/>
      <c r="D42" s="141"/>
      <c r="E42" s="161"/>
      <c r="F42" s="141"/>
      <c r="G42" s="144"/>
      <c r="H42" s="77">
        <v>138</v>
      </c>
      <c r="I42" s="98">
        <v>43091</v>
      </c>
      <c r="J42" s="107">
        <v>2330</v>
      </c>
      <c r="K42" s="99" t="s">
        <v>40</v>
      </c>
      <c r="L42" s="97" t="s">
        <v>45</v>
      </c>
      <c r="M42" s="118">
        <v>0</v>
      </c>
    </row>
    <row r="43" spans="1:13" ht="39.75" customHeight="1">
      <c r="A43" s="85"/>
      <c r="B43" s="133">
        <v>42915</v>
      </c>
      <c r="C43" s="86"/>
      <c r="D43" s="139">
        <v>67</v>
      </c>
      <c r="E43" s="139" t="s">
        <v>256</v>
      </c>
      <c r="F43" s="145" t="s">
        <v>257</v>
      </c>
      <c r="G43" s="139">
        <v>30000</v>
      </c>
      <c r="H43" s="95"/>
      <c r="I43" s="94">
        <v>43165</v>
      </c>
      <c r="J43" s="92">
        <v>10000</v>
      </c>
      <c r="K43" s="93" t="s">
        <v>258</v>
      </c>
      <c r="L43" s="93" t="s">
        <v>259</v>
      </c>
      <c r="M43" s="142">
        <f>G43-J43-J44-J45-J46</f>
        <v>2133.9399999999996</v>
      </c>
    </row>
    <row r="44" spans="1:13" ht="39.75" customHeight="1">
      <c r="A44" s="85">
        <v>12</v>
      </c>
      <c r="B44" s="134"/>
      <c r="C44" s="86"/>
      <c r="D44" s="140"/>
      <c r="E44" s="140"/>
      <c r="F44" s="146"/>
      <c r="G44" s="140"/>
      <c r="H44" s="95"/>
      <c r="I44" s="94">
        <v>43264</v>
      </c>
      <c r="J44" s="92">
        <v>3050</v>
      </c>
      <c r="K44" s="93" t="s">
        <v>260</v>
      </c>
      <c r="L44" s="93" t="s">
        <v>261</v>
      </c>
      <c r="M44" s="143"/>
    </row>
    <row r="45" spans="1:13" ht="39.75" customHeight="1">
      <c r="A45" s="85"/>
      <c r="B45" s="134"/>
      <c r="C45" s="86"/>
      <c r="D45" s="140"/>
      <c r="E45" s="140"/>
      <c r="F45" s="146"/>
      <c r="G45" s="140"/>
      <c r="H45" s="95"/>
      <c r="I45" s="91">
        <v>43286</v>
      </c>
      <c r="J45" s="92">
        <v>10000</v>
      </c>
      <c r="K45" s="93" t="s">
        <v>181</v>
      </c>
      <c r="L45" s="93" t="s">
        <v>182</v>
      </c>
      <c r="M45" s="143"/>
    </row>
    <row r="46" spans="1:13" ht="39.75" customHeight="1">
      <c r="A46" s="85"/>
      <c r="B46" s="135"/>
      <c r="C46" s="86"/>
      <c r="D46" s="141"/>
      <c r="E46" s="141"/>
      <c r="F46" s="147"/>
      <c r="G46" s="141"/>
      <c r="H46" s="95"/>
      <c r="I46" s="91">
        <v>43286</v>
      </c>
      <c r="J46" s="92">
        <v>4816.06</v>
      </c>
      <c r="K46" s="93" t="s">
        <v>183</v>
      </c>
      <c r="L46" s="93" t="s">
        <v>182</v>
      </c>
      <c r="M46" s="144"/>
    </row>
    <row r="47" spans="1:13" ht="39.75" customHeight="1">
      <c r="A47" s="139">
        <v>13</v>
      </c>
      <c r="B47" s="178">
        <v>42991</v>
      </c>
      <c r="C47" s="159" t="s">
        <v>262</v>
      </c>
      <c r="D47" s="139">
        <v>19</v>
      </c>
      <c r="E47" s="159"/>
      <c r="F47" s="139" t="s">
        <v>263</v>
      </c>
      <c r="G47" s="142">
        <v>40000</v>
      </c>
      <c r="H47" s="77">
        <v>49</v>
      </c>
      <c r="I47" s="98">
        <v>43061</v>
      </c>
      <c r="J47" s="107">
        <v>10000</v>
      </c>
      <c r="K47" s="99" t="s">
        <v>46</v>
      </c>
      <c r="L47" s="97" t="s">
        <v>23</v>
      </c>
      <c r="M47" s="118">
        <v>0</v>
      </c>
    </row>
    <row r="48" spans="1:13" ht="39.75" customHeight="1">
      <c r="A48" s="141"/>
      <c r="B48" s="180"/>
      <c r="C48" s="161"/>
      <c r="D48" s="141"/>
      <c r="E48" s="161"/>
      <c r="F48" s="141"/>
      <c r="G48" s="144"/>
      <c r="H48" s="77">
        <v>88</v>
      </c>
      <c r="I48" s="98">
        <v>43089</v>
      </c>
      <c r="J48" s="107">
        <v>30000</v>
      </c>
      <c r="K48" s="99" t="s">
        <v>47</v>
      </c>
      <c r="L48" s="97" t="s">
        <v>23</v>
      </c>
      <c r="M48" s="118">
        <v>0</v>
      </c>
    </row>
    <row r="49" spans="1:13" ht="39.75" customHeight="1">
      <c r="A49" s="139">
        <v>14</v>
      </c>
      <c r="B49" s="156">
        <v>42998</v>
      </c>
      <c r="C49" s="159" t="s">
        <v>264</v>
      </c>
      <c r="D49" s="139">
        <v>62</v>
      </c>
      <c r="E49" s="159"/>
      <c r="F49" s="139" t="s">
        <v>265</v>
      </c>
      <c r="G49" s="154">
        <v>50600</v>
      </c>
      <c r="H49" s="77">
        <v>7</v>
      </c>
      <c r="I49" s="98">
        <v>43041</v>
      </c>
      <c r="J49" s="107">
        <v>39600</v>
      </c>
      <c r="K49" s="99" t="s">
        <v>48</v>
      </c>
      <c r="L49" s="97" t="s">
        <v>50</v>
      </c>
      <c r="M49" s="118">
        <v>0</v>
      </c>
    </row>
    <row r="50" spans="1:13" ht="39.75" customHeight="1">
      <c r="A50" s="141"/>
      <c r="B50" s="158"/>
      <c r="C50" s="161"/>
      <c r="D50" s="141"/>
      <c r="E50" s="161"/>
      <c r="F50" s="141"/>
      <c r="G50" s="155"/>
      <c r="H50" s="77">
        <v>6</v>
      </c>
      <c r="I50" s="98">
        <v>43041</v>
      </c>
      <c r="J50" s="107">
        <v>11000</v>
      </c>
      <c r="K50" s="99" t="s">
        <v>49</v>
      </c>
      <c r="L50" s="97" t="s">
        <v>50</v>
      </c>
      <c r="M50" s="118">
        <v>0</v>
      </c>
    </row>
    <row r="51" spans="1:13" ht="39.75" customHeight="1">
      <c r="A51" s="139">
        <v>15</v>
      </c>
      <c r="B51" s="156">
        <v>42998</v>
      </c>
      <c r="C51" s="159" t="s">
        <v>266</v>
      </c>
      <c r="D51" s="139">
        <v>63</v>
      </c>
      <c r="E51" s="159"/>
      <c r="F51" s="139" t="s">
        <v>267</v>
      </c>
      <c r="G51" s="154">
        <v>4600</v>
      </c>
      <c r="H51" s="77">
        <v>9</v>
      </c>
      <c r="I51" s="98">
        <v>43041</v>
      </c>
      <c r="J51" s="107">
        <v>4000</v>
      </c>
      <c r="K51" s="99" t="s">
        <v>51</v>
      </c>
      <c r="L51" s="97" t="s">
        <v>50</v>
      </c>
      <c r="M51" s="118">
        <v>0</v>
      </c>
    </row>
    <row r="52" spans="1:13" ht="39.75" customHeight="1">
      <c r="A52" s="141"/>
      <c r="B52" s="158"/>
      <c r="C52" s="161"/>
      <c r="D52" s="141"/>
      <c r="E52" s="161"/>
      <c r="F52" s="141"/>
      <c r="G52" s="155"/>
      <c r="H52" s="77">
        <v>8</v>
      </c>
      <c r="I52" s="98">
        <v>43041</v>
      </c>
      <c r="J52" s="107">
        <v>600</v>
      </c>
      <c r="K52" s="99" t="s">
        <v>52</v>
      </c>
      <c r="L52" s="97" t="s">
        <v>50</v>
      </c>
      <c r="M52" s="118">
        <v>0</v>
      </c>
    </row>
    <row r="53" spans="1:13" ht="39.75" customHeight="1">
      <c r="A53" s="139">
        <v>16</v>
      </c>
      <c r="B53" s="156">
        <v>42922</v>
      </c>
      <c r="C53" s="159" t="s">
        <v>268</v>
      </c>
      <c r="D53" s="139">
        <v>3</v>
      </c>
      <c r="E53" s="159"/>
      <c r="F53" s="139" t="s">
        <v>269</v>
      </c>
      <c r="G53" s="142">
        <v>35500</v>
      </c>
      <c r="H53" s="77">
        <v>12</v>
      </c>
      <c r="I53" s="98">
        <v>43021</v>
      </c>
      <c r="J53" s="107">
        <v>1275</v>
      </c>
      <c r="K53" s="99" t="s">
        <v>53</v>
      </c>
      <c r="L53" s="97" t="s">
        <v>55</v>
      </c>
      <c r="M53" s="142">
        <v>0</v>
      </c>
    </row>
    <row r="54" spans="1:13" ht="39.75" customHeight="1">
      <c r="A54" s="141"/>
      <c r="B54" s="158"/>
      <c r="C54" s="161"/>
      <c r="D54" s="141"/>
      <c r="E54" s="161"/>
      <c r="F54" s="141"/>
      <c r="G54" s="144"/>
      <c r="H54" s="77">
        <v>75</v>
      </c>
      <c r="I54" s="98">
        <v>43062</v>
      </c>
      <c r="J54" s="107">
        <v>34225</v>
      </c>
      <c r="K54" s="99" t="s">
        <v>54</v>
      </c>
      <c r="L54" s="97" t="s">
        <v>23</v>
      </c>
      <c r="M54" s="144"/>
    </row>
    <row r="55" spans="1:13" ht="39.75" customHeight="1">
      <c r="A55" s="89">
        <v>17</v>
      </c>
      <c r="B55" s="98">
        <v>42989</v>
      </c>
      <c r="C55" s="88"/>
      <c r="D55" s="89">
        <v>17</v>
      </c>
      <c r="E55" s="88" t="s">
        <v>270</v>
      </c>
      <c r="F55" s="89" t="s">
        <v>271</v>
      </c>
      <c r="G55" s="87">
        <v>40000</v>
      </c>
      <c r="H55" s="87"/>
      <c r="I55" s="98"/>
      <c r="J55" s="81"/>
      <c r="K55" s="99"/>
      <c r="L55" s="97"/>
      <c r="M55" s="118">
        <v>40000</v>
      </c>
    </row>
    <row r="56" spans="1:13" ht="39.75" customHeight="1">
      <c r="A56" s="139">
        <v>18</v>
      </c>
      <c r="B56" s="156">
        <v>43041</v>
      </c>
      <c r="C56" s="159"/>
      <c r="D56" s="139">
        <v>11</v>
      </c>
      <c r="E56" s="159" t="s">
        <v>216</v>
      </c>
      <c r="F56" s="139" t="s">
        <v>272</v>
      </c>
      <c r="G56" s="142">
        <v>804000</v>
      </c>
      <c r="H56" s="77">
        <v>43</v>
      </c>
      <c r="I56" s="98">
        <v>43060</v>
      </c>
      <c r="J56" s="107">
        <v>90000</v>
      </c>
      <c r="K56" s="99" t="s">
        <v>58</v>
      </c>
      <c r="L56" s="97" t="s">
        <v>14</v>
      </c>
      <c r="M56" s="142">
        <v>0</v>
      </c>
    </row>
    <row r="57" spans="1:13" ht="39.75" customHeight="1">
      <c r="A57" s="140"/>
      <c r="B57" s="157"/>
      <c r="C57" s="160"/>
      <c r="D57" s="140"/>
      <c r="E57" s="160"/>
      <c r="F57" s="140"/>
      <c r="G57" s="143"/>
      <c r="H57" s="77">
        <v>101</v>
      </c>
      <c r="I57" s="98">
        <v>43067</v>
      </c>
      <c r="J57" s="107">
        <v>30000</v>
      </c>
      <c r="K57" s="99" t="s">
        <v>59</v>
      </c>
      <c r="L57" s="97" t="s">
        <v>14</v>
      </c>
      <c r="M57" s="143"/>
    </row>
    <row r="58" spans="1:13" ht="39.75" customHeight="1">
      <c r="A58" s="140"/>
      <c r="B58" s="157"/>
      <c r="C58" s="160"/>
      <c r="D58" s="140"/>
      <c r="E58" s="160"/>
      <c r="F58" s="140"/>
      <c r="G58" s="143"/>
      <c r="H58" s="77">
        <v>6</v>
      </c>
      <c r="I58" s="98">
        <v>43070</v>
      </c>
      <c r="J58" s="107">
        <v>60000</v>
      </c>
      <c r="K58" s="99" t="s">
        <v>60</v>
      </c>
      <c r="L58" s="97" t="s">
        <v>14</v>
      </c>
      <c r="M58" s="143"/>
    </row>
    <row r="59" spans="1:13" ht="39.75" customHeight="1">
      <c r="A59" s="140"/>
      <c r="B59" s="157"/>
      <c r="C59" s="160"/>
      <c r="D59" s="140"/>
      <c r="E59" s="160"/>
      <c r="F59" s="140"/>
      <c r="G59" s="143"/>
      <c r="H59" s="77">
        <v>7</v>
      </c>
      <c r="I59" s="98">
        <v>43070</v>
      </c>
      <c r="J59" s="107">
        <v>40000</v>
      </c>
      <c r="K59" s="99" t="s">
        <v>61</v>
      </c>
      <c r="L59" s="97" t="s">
        <v>14</v>
      </c>
      <c r="M59" s="143"/>
    </row>
    <row r="60" spans="1:13" ht="39.75" customHeight="1">
      <c r="A60" s="140"/>
      <c r="B60" s="157"/>
      <c r="C60" s="160"/>
      <c r="D60" s="140"/>
      <c r="E60" s="160"/>
      <c r="F60" s="140"/>
      <c r="G60" s="143"/>
      <c r="H60" s="77">
        <v>8</v>
      </c>
      <c r="I60" s="98">
        <v>43070</v>
      </c>
      <c r="J60" s="107">
        <v>160000</v>
      </c>
      <c r="K60" s="99" t="s">
        <v>62</v>
      </c>
      <c r="L60" s="97" t="s">
        <v>14</v>
      </c>
      <c r="M60" s="143"/>
    </row>
    <row r="61" spans="1:13" ht="39.75" customHeight="1">
      <c r="A61" s="140"/>
      <c r="B61" s="157"/>
      <c r="C61" s="160"/>
      <c r="D61" s="140"/>
      <c r="E61" s="160"/>
      <c r="F61" s="140"/>
      <c r="G61" s="143"/>
      <c r="H61" s="77">
        <v>161</v>
      </c>
      <c r="I61" s="98">
        <v>43095</v>
      </c>
      <c r="J61" s="107">
        <v>40000</v>
      </c>
      <c r="K61" s="99" t="s">
        <v>63</v>
      </c>
      <c r="L61" s="97" t="s">
        <v>14</v>
      </c>
      <c r="M61" s="143"/>
    </row>
    <row r="62" spans="1:13" ht="39.75" customHeight="1">
      <c r="A62" s="140"/>
      <c r="B62" s="157"/>
      <c r="C62" s="160"/>
      <c r="D62" s="140"/>
      <c r="E62" s="160"/>
      <c r="F62" s="140"/>
      <c r="G62" s="143"/>
      <c r="H62" s="77">
        <v>176</v>
      </c>
      <c r="I62" s="98">
        <v>43095</v>
      </c>
      <c r="J62" s="107">
        <v>74000</v>
      </c>
      <c r="K62" s="99" t="s">
        <v>64</v>
      </c>
      <c r="L62" s="97" t="s">
        <v>14</v>
      </c>
      <c r="M62" s="143"/>
    </row>
    <row r="63" spans="1:13" ht="39.75" customHeight="1">
      <c r="A63" s="140"/>
      <c r="B63" s="157"/>
      <c r="C63" s="160"/>
      <c r="D63" s="140"/>
      <c r="E63" s="160"/>
      <c r="F63" s="140"/>
      <c r="G63" s="143"/>
      <c r="H63" s="77">
        <v>163</v>
      </c>
      <c r="I63" s="98">
        <v>43095</v>
      </c>
      <c r="J63" s="107">
        <v>30000</v>
      </c>
      <c r="K63" s="99" t="s">
        <v>65</v>
      </c>
      <c r="L63" s="97" t="s">
        <v>14</v>
      </c>
      <c r="M63" s="143"/>
    </row>
    <row r="64" spans="1:13" ht="39.75" customHeight="1">
      <c r="A64" s="140"/>
      <c r="B64" s="157"/>
      <c r="C64" s="160"/>
      <c r="D64" s="140"/>
      <c r="E64" s="160"/>
      <c r="F64" s="140"/>
      <c r="G64" s="143"/>
      <c r="H64" s="77">
        <v>172</v>
      </c>
      <c r="I64" s="98">
        <v>43095</v>
      </c>
      <c r="J64" s="107">
        <v>20000</v>
      </c>
      <c r="K64" s="99" t="s">
        <v>66</v>
      </c>
      <c r="L64" s="97" t="s">
        <v>14</v>
      </c>
      <c r="M64" s="143"/>
    </row>
    <row r="65" spans="1:13" ht="39.75" customHeight="1">
      <c r="A65" s="140"/>
      <c r="B65" s="157"/>
      <c r="C65" s="160"/>
      <c r="D65" s="140"/>
      <c r="E65" s="160"/>
      <c r="F65" s="140"/>
      <c r="G65" s="143"/>
      <c r="H65" s="77">
        <v>165</v>
      </c>
      <c r="I65" s="98">
        <v>43095</v>
      </c>
      <c r="J65" s="107">
        <v>30000</v>
      </c>
      <c r="K65" s="99" t="s">
        <v>67</v>
      </c>
      <c r="L65" s="97" t="s">
        <v>14</v>
      </c>
      <c r="M65" s="143"/>
    </row>
    <row r="66" spans="1:13" ht="39.75" customHeight="1">
      <c r="A66" s="140"/>
      <c r="B66" s="157"/>
      <c r="C66" s="160"/>
      <c r="D66" s="140"/>
      <c r="E66" s="160"/>
      <c r="F66" s="140"/>
      <c r="G66" s="143"/>
      <c r="H66" s="77">
        <v>166</v>
      </c>
      <c r="I66" s="98">
        <v>43095</v>
      </c>
      <c r="J66" s="107">
        <v>110000</v>
      </c>
      <c r="K66" s="99" t="s">
        <v>68</v>
      </c>
      <c r="L66" s="97" t="s">
        <v>14</v>
      </c>
      <c r="M66" s="143"/>
    </row>
    <row r="67" spans="1:13" ht="39.75" customHeight="1">
      <c r="A67" s="140"/>
      <c r="B67" s="157"/>
      <c r="C67" s="160"/>
      <c r="D67" s="140"/>
      <c r="E67" s="160"/>
      <c r="F67" s="140"/>
      <c r="G67" s="143"/>
      <c r="H67" s="77">
        <v>168</v>
      </c>
      <c r="I67" s="98">
        <v>43095</v>
      </c>
      <c r="J67" s="107">
        <v>40000</v>
      </c>
      <c r="K67" s="99" t="s">
        <v>69</v>
      </c>
      <c r="L67" s="97" t="s">
        <v>14</v>
      </c>
      <c r="M67" s="143"/>
    </row>
    <row r="68" spans="1:13" ht="39.75" customHeight="1">
      <c r="A68" s="141"/>
      <c r="B68" s="158"/>
      <c r="C68" s="161"/>
      <c r="D68" s="141"/>
      <c r="E68" s="161"/>
      <c r="F68" s="141"/>
      <c r="G68" s="144"/>
      <c r="H68" s="77">
        <v>169</v>
      </c>
      <c r="I68" s="98">
        <v>43095</v>
      </c>
      <c r="J68" s="107">
        <v>80000</v>
      </c>
      <c r="K68" s="99" t="s">
        <v>70</v>
      </c>
      <c r="L68" s="97" t="s">
        <v>14</v>
      </c>
      <c r="M68" s="144"/>
    </row>
    <row r="69" spans="1:13" ht="39.75" customHeight="1">
      <c r="A69" s="139">
        <v>19</v>
      </c>
      <c r="B69" s="156">
        <v>43049</v>
      </c>
      <c r="C69" s="159"/>
      <c r="D69" s="139">
        <v>23</v>
      </c>
      <c r="E69" s="159" t="s">
        <v>17</v>
      </c>
      <c r="F69" s="139" t="s">
        <v>184</v>
      </c>
      <c r="G69" s="142">
        <v>2592000</v>
      </c>
      <c r="H69" s="77">
        <v>42</v>
      </c>
      <c r="I69" s="98">
        <v>43060</v>
      </c>
      <c r="J69" s="107">
        <v>470000</v>
      </c>
      <c r="K69" s="99" t="s">
        <v>71</v>
      </c>
      <c r="L69" s="97" t="s">
        <v>14</v>
      </c>
      <c r="M69" s="142">
        <v>98000</v>
      </c>
    </row>
    <row r="70" spans="1:13" ht="39.75" customHeight="1">
      <c r="A70" s="140"/>
      <c r="B70" s="157"/>
      <c r="C70" s="160"/>
      <c r="D70" s="140"/>
      <c r="E70" s="160"/>
      <c r="F70" s="140"/>
      <c r="G70" s="143"/>
      <c r="H70" s="77">
        <v>100</v>
      </c>
      <c r="I70" s="98">
        <v>43067</v>
      </c>
      <c r="J70" s="107">
        <v>150000</v>
      </c>
      <c r="K70" s="99" t="s">
        <v>72</v>
      </c>
      <c r="L70" s="97" t="s">
        <v>14</v>
      </c>
      <c r="M70" s="143"/>
    </row>
    <row r="71" spans="1:13" ht="39.75" customHeight="1">
      <c r="A71" s="140"/>
      <c r="B71" s="157"/>
      <c r="C71" s="160"/>
      <c r="D71" s="140"/>
      <c r="E71" s="160"/>
      <c r="F71" s="140"/>
      <c r="G71" s="143"/>
      <c r="H71" s="77">
        <v>5</v>
      </c>
      <c r="I71" s="98">
        <v>43070</v>
      </c>
      <c r="J71" s="107">
        <v>200000</v>
      </c>
      <c r="K71" s="99" t="s">
        <v>73</v>
      </c>
      <c r="L71" s="97" t="s">
        <v>14</v>
      </c>
      <c r="M71" s="143"/>
    </row>
    <row r="72" spans="1:13" ht="39.75" customHeight="1">
      <c r="A72" s="140"/>
      <c r="B72" s="157"/>
      <c r="C72" s="160"/>
      <c r="D72" s="140"/>
      <c r="E72" s="160"/>
      <c r="F72" s="140"/>
      <c r="G72" s="143"/>
      <c r="H72" s="77">
        <v>9</v>
      </c>
      <c r="I72" s="98">
        <v>43070</v>
      </c>
      <c r="J72" s="107">
        <v>50000</v>
      </c>
      <c r="K72" s="99" t="s">
        <v>74</v>
      </c>
      <c r="L72" s="97" t="s">
        <v>14</v>
      </c>
      <c r="M72" s="143"/>
    </row>
    <row r="73" spans="1:13" ht="39.75" customHeight="1">
      <c r="A73" s="140"/>
      <c r="B73" s="157"/>
      <c r="C73" s="160"/>
      <c r="D73" s="140"/>
      <c r="E73" s="160"/>
      <c r="F73" s="140"/>
      <c r="G73" s="143"/>
      <c r="H73" s="77">
        <v>14</v>
      </c>
      <c r="I73" s="98">
        <v>43070</v>
      </c>
      <c r="J73" s="107">
        <v>160000</v>
      </c>
      <c r="K73" s="99" t="s">
        <v>75</v>
      </c>
      <c r="L73" s="97" t="s">
        <v>14</v>
      </c>
      <c r="M73" s="143"/>
    </row>
    <row r="74" spans="1:13" ht="39.75" customHeight="1">
      <c r="A74" s="140"/>
      <c r="B74" s="157"/>
      <c r="C74" s="160"/>
      <c r="D74" s="140"/>
      <c r="E74" s="160"/>
      <c r="F74" s="140"/>
      <c r="G74" s="143"/>
      <c r="H74" s="77">
        <v>19</v>
      </c>
      <c r="I74" s="98">
        <v>43075</v>
      </c>
      <c r="J74" s="107">
        <v>100000</v>
      </c>
      <c r="K74" s="99" t="s">
        <v>76</v>
      </c>
      <c r="L74" s="97" t="s">
        <v>14</v>
      </c>
      <c r="M74" s="143"/>
    </row>
    <row r="75" spans="1:13" ht="39.75" customHeight="1">
      <c r="A75" s="140"/>
      <c r="B75" s="157"/>
      <c r="C75" s="160"/>
      <c r="D75" s="140"/>
      <c r="E75" s="160"/>
      <c r="F75" s="140"/>
      <c r="G75" s="143"/>
      <c r="H75" s="77">
        <v>22</v>
      </c>
      <c r="I75" s="98">
        <v>43076</v>
      </c>
      <c r="J75" s="107">
        <v>230000</v>
      </c>
      <c r="K75" s="99" t="s">
        <v>77</v>
      </c>
      <c r="L75" s="97" t="s">
        <v>14</v>
      </c>
      <c r="M75" s="143"/>
    </row>
    <row r="76" spans="1:13" ht="39.75" customHeight="1">
      <c r="A76" s="140"/>
      <c r="B76" s="157"/>
      <c r="C76" s="160"/>
      <c r="D76" s="140"/>
      <c r="E76" s="160"/>
      <c r="F76" s="140"/>
      <c r="G76" s="143"/>
      <c r="H76" s="77">
        <v>80</v>
      </c>
      <c r="I76" s="98">
        <v>43089</v>
      </c>
      <c r="J76" s="107">
        <v>180000</v>
      </c>
      <c r="K76" s="99" t="s">
        <v>78</v>
      </c>
      <c r="L76" s="97" t="s">
        <v>14</v>
      </c>
      <c r="M76" s="143"/>
    </row>
    <row r="77" spans="1:14" ht="39.75" customHeight="1">
      <c r="A77" s="140"/>
      <c r="B77" s="157"/>
      <c r="C77" s="160"/>
      <c r="D77" s="140"/>
      <c r="E77" s="160"/>
      <c r="F77" s="140"/>
      <c r="G77" s="143"/>
      <c r="H77" s="77">
        <v>70</v>
      </c>
      <c r="I77" s="98">
        <v>43088</v>
      </c>
      <c r="J77" s="107">
        <v>70000</v>
      </c>
      <c r="K77" s="99" t="s">
        <v>79</v>
      </c>
      <c r="L77" s="97" t="s">
        <v>14</v>
      </c>
      <c r="M77" s="143"/>
      <c r="N77" s="73"/>
    </row>
    <row r="78" spans="1:13" ht="39.75" customHeight="1">
      <c r="A78" s="140"/>
      <c r="B78" s="157"/>
      <c r="C78" s="160"/>
      <c r="D78" s="140"/>
      <c r="E78" s="160"/>
      <c r="F78" s="140"/>
      <c r="G78" s="143"/>
      <c r="H78" s="77">
        <v>162</v>
      </c>
      <c r="I78" s="98">
        <v>43095</v>
      </c>
      <c r="J78" s="107">
        <v>30000</v>
      </c>
      <c r="K78" s="99" t="s">
        <v>80</v>
      </c>
      <c r="L78" s="97" t="s">
        <v>14</v>
      </c>
      <c r="M78" s="143"/>
    </row>
    <row r="79" spans="1:13" ht="39.75" customHeight="1">
      <c r="A79" s="140"/>
      <c r="B79" s="157"/>
      <c r="C79" s="160"/>
      <c r="D79" s="140"/>
      <c r="E79" s="160"/>
      <c r="F79" s="140"/>
      <c r="G79" s="143"/>
      <c r="H79" s="77">
        <v>164</v>
      </c>
      <c r="I79" s="98">
        <v>43095</v>
      </c>
      <c r="J79" s="107">
        <v>60000</v>
      </c>
      <c r="K79" s="99" t="s">
        <v>81</v>
      </c>
      <c r="L79" s="97" t="s">
        <v>14</v>
      </c>
      <c r="M79" s="143"/>
    </row>
    <row r="80" spans="1:13" ht="39.75" customHeight="1">
      <c r="A80" s="140"/>
      <c r="B80" s="157"/>
      <c r="C80" s="160"/>
      <c r="D80" s="140"/>
      <c r="E80" s="160"/>
      <c r="F80" s="140"/>
      <c r="G80" s="143"/>
      <c r="H80" s="77">
        <v>171</v>
      </c>
      <c r="I80" s="98">
        <v>43095</v>
      </c>
      <c r="J80" s="107">
        <v>20000</v>
      </c>
      <c r="K80" s="99" t="s">
        <v>82</v>
      </c>
      <c r="L80" s="97" t="s">
        <v>14</v>
      </c>
      <c r="M80" s="143"/>
    </row>
    <row r="81" spans="1:13" ht="39.75" customHeight="1">
      <c r="A81" s="140"/>
      <c r="B81" s="157"/>
      <c r="C81" s="160"/>
      <c r="D81" s="140"/>
      <c r="E81" s="160"/>
      <c r="F81" s="140"/>
      <c r="G81" s="143"/>
      <c r="H81" s="77">
        <v>167</v>
      </c>
      <c r="I81" s="98">
        <v>43095</v>
      </c>
      <c r="J81" s="107">
        <v>90000</v>
      </c>
      <c r="K81" s="99" t="s">
        <v>83</v>
      </c>
      <c r="L81" s="97" t="s">
        <v>14</v>
      </c>
      <c r="M81" s="143"/>
    </row>
    <row r="82" spans="1:13" ht="39.75" customHeight="1">
      <c r="A82" s="140"/>
      <c r="B82" s="157"/>
      <c r="C82" s="160"/>
      <c r="D82" s="140"/>
      <c r="E82" s="160"/>
      <c r="F82" s="140"/>
      <c r="G82" s="143"/>
      <c r="H82" s="77">
        <v>170</v>
      </c>
      <c r="I82" s="98">
        <v>43095</v>
      </c>
      <c r="J82" s="107">
        <v>100000</v>
      </c>
      <c r="K82" s="99" t="s">
        <v>84</v>
      </c>
      <c r="L82" s="97" t="s">
        <v>14</v>
      </c>
      <c r="M82" s="143"/>
    </row>
    <row r="83" spans="1:13" ht="39.75" customHeight="1">
      <c r="A83" s="140"/>
      <c r="B83" s="157"/>
      <c r="C83" s="160"/>
      <c r="D83" s="140"/>
      <c r="E83" s="160"/>
      <c r="F83" s="140"/>
      <c r="G83" s="143"/>
      <c r="H83" s="77"/>
      <c r="I83" s="98">
        <v>43145</v>
      </c>
      <c r="J83" s="107">
        <v>383500</v>
      </c>
      <c r="K83" s="99" t="s">
        <v>273</v>
      </c>
      <c r="L83" s="97" t="s">
        <v>274</v>
      </c>
      <c r="M83" s="143"/>
    </row>
    <row r="84" spans="1:13" ht="39.75" customHeight="1">
      <c r="A84" s="141"/>
      <c r="B84" s="158"/>
      <c r="C84" s="161"/>
      <c r="D84" s="141"/>
      <c r="E84" s="161"/>
      <c r="F84" s="141"/>
      <c r="G84" s="144"/>
      <c r="H84" s="77"/>
      <c r="I84" s="98">
        <v>43199</v>
      </c>
      <c r="J84" s="107">
        <v>200500</v>
      </c>
      <c r="K84" s="99" t="s">
        <v>275</v>
      </c>
      <c r="L84" s="97" t="s">
        <v>274</v>
      </c>
      <c r="M84" s="144"/>
    </row>
    <row r="85" spans="1:13" ht="39.75" customHeight="1">
      <c r="A85" s="89">
        <v>20</v>
      </c>
      <c r="B85" s="98">
        <v>43053</v>
      </c>
      <c r="C85" s="88" t="s">
        <v>276</v>
      </c>
      <c r="D85" s="89">
        <v>24</v>
      </c>
      <c r="E85" s="88"/>
      <c r="F85" s="89" t="s">
        <v>277</v>
      </c>
      <c r="G85" s="87">
        <v>30000</v>
      </c>
      <c r="H85" s="77">
        <v>63</v>
      </c>
      <c r="I85" s="98">
        <v>43062</v>
      </c>
      <c r="J85" s="107">
        <v>30000</v>
      </c>
      <c r="K85" s="99" t="s">
        <v>21</v>
      </c>
      <c r="L85" s="97" t="s">
        <v>23</v>
      </c>
      <c r="M85" s="118">
        <v>0</v>
      </c>
    </row>
    <row r="86" spans="1:13" ht="39.75" customHeight="1">
      <c r="A86" s="89">
        <v>21</v>
      </c>
      <c r="B86" s="91">
        <v>43076</v>
      </c>
      <c r="C86" s="88"/>
      <c r="D86" s="89">
        <v>20</v>
      </c>
      <c r="E86" s="88" t="s">
        <v>178</v>
      </c>
      <c r="F86" s="109" t="s">
        <v>179</v>
      </c>
      <c r="G86" s="95">
        <v>65000</v>
      </c>
      <c r="H86" s="77"/>
      <c r="I86" s="94">
        <v>43193</v>
      </c>
      <c r="J86" s="95">
        <v>65000</v>
      </c>
      <c r="K86" s="93" t="s">
        <v>278</v>
      </c>
      <c r="L86" s="93" t="s">
        <v>259</v>
      </c>
      <c r="M86" s="118">
        <f>G86-J86</f>
        <v>0</v>
      </c>
    </row>
    <row r="87" spans="1:13" ht="39.75" customHeight="1">
      <c r="A87" s="89">
        <v>22</v>
      </c>
      <c r="B87" s="91">
        <v>43076</v>
      </c>
      <c r="C87" s="88"/>
      <c r="D87" s="89">
        <v>21</v>
      </c>
      <c r="E87" s="88" t="s">
        <v>178</v>
      </c>
      <c r="F87" s="109" t="s">
        <v>180</v>
      </c>
      <c r="G87" s="95">
        <v>15000</v>
      </c>
      <c r="H87" s="77"/>
      <c r="I87" s="94">
        <v>43270</v>
      </c>
      <c r="J87" s="95">
        <v>15000</v>
      </c>
      <c r="K87" s="93" t="s">
        <v>279</v>
      </c>
      <c r="L87" s="93" t="s">
        <v>259</v>
      </c>
      <c r="M87" s="118">
        <f>G87-J87</f>
        <v>0</v>
      </c>
    </row>
    <row r="88" spans="1:13" s="70" customFormat="1" ht="39.75" customHeight="1">
      <c r="A88" s="89">
        <v>23</v>
      </c>
      <c r="B88" s="98">
        <v>43080</v>
      </c>
      <c r="C88" s="88" t="s">
        <v>280</v>
      </c>
      <c r="D88" s="89">
        <v>44</v>
      </c>
      <c r="E88" s="88"/>
      <c r="F88" s="89" t="s">
        <v>281</v>
      </c>
      <c r="G88" s="87">
        <v>35000</v>
      </c>
      <c r="H88" s="77">
        <v>87</v>
      </c>
      <c r="I88" s="98">
        <v>43089</v>
      </c>
      <c r="J88" s="107">
        <v>35000</v>
      </c>
      <c r="K88" s="99" t="s">
        <v>85</v>
      </c>
      <c r="L88" s="97" t="s">
        <v>23</v>
      </c>
      <c r="M88" s="118">
        <v>0</v>
      </c>
    </row>
    <row r="89" spans="1:13" ht="39.75" customHeight="1">
      <c r="A89" s="89">
        <v>24</v>
      </c>
      <c r="B89" s="98">
        <v>43090</v>
      </c>
      <c r="C89" s="88" t="s">
        <v>282</v>
      </c>
      <c r="D89" s="89">
        <v>104</v>
      </c>
      <c r="E89" s="88"/>
      <c r="F89" s="89" t="s">
        <v>263</v>
      </c>
      <c r="G89" s="87">
        <v>20000</v>
      </c>
      <c r="H89" s="87"/>
      <c r="I89" s="98">
        <v>43165</v>
      </c>
      <c r="J89" s="56">
        <v>20000</v>
      </c>
      <c r="K89" s="99" t="s">
        <v>283</v>
      </c>
      <c r="L89" s="97" t="s">
        <v>284</v>
      </c>
      <c r="M89" s="118">
        <v>0</v>
      </c>
    </row>
    <row r="90" spans="1:13" ht="39.75" customHeight="1">
      <c r="A90" s="89">
        <v>25</v>
      </c>
      <c r="B90" s="98">
        <v>43087</v>
      </c>
      <c r="C90" s="99" t="s">
        <v>285</v>
      </c>
      <c r="D90" s="89">
        <v>62</v>
      </c>
      <c r="E90" s="88"/>
      <c r="F90" s="97" t="s">
        <v>265</v>
      </c>
      <c r="G90" s="87">
        <v>100</v>
      </c>
      <c r="H90" s="77">
        <v>118</v>
      </c>
      <c r="I90" s="98">
        <v>43091</v>
      </c>
      <c r="J90" s="107">
        <v>100</v>
      </c>
      <c r="K90" s="99" t="s">
        <v>49</v>
      </c>
      <c r="L90" s="97" t="s">
        <v>50</v>
      </c>
      <c r="M90" s="118">
        <v>0</v>
      </c>
    </row>
    <row r="91" spans="1:13" ht="39.75" customHeight="1">
      <c r="A91" s="139">
        <v>26</v>
      </c>
      <c r="B91" s="178">
        <v>43132</v>
      </c>
      <c r="C91" s="176"/>
      <c r="D91" s="139"/>
      <c r="E91" s="159" t="s">
        <v>17</v>
      </c>
      <c r="F91" s="181" t="s">
        <v>103</v>
      </c>
      <c r="G91" s="151">
        <v>730000</v>
      </c>
      <c r="H91" s="77"/>
      <c r="I91" s="110">
        <v>43145</v>
      </c>
      <c r="J91" s="107">
        <v>6000</v>
      </c>
      <c r="K91" s="99" t="s">
        <v>286</v>
      </c>
      <c r="L91" s="97" t="s">
        <v>274</v>
      </c>
      <c r="M91" s="142">
        <f>G91-J91-J92-J93</f>
        <v>406200</v>
      </c>
    </row>
    <row r="92" spans="1:13" ht="39.75" customHeight="1">
      <c r="A92" s="140"/>
      <c r="B92" s="179"/>
      <c r="C92" s="187"/>
      <c r="D92" s="140"/>
      <c r="E92" s="160"/>
      <c r="F92" s="150"/>
      <c r="G92" s="152"/>
      <c r="H92" s="77"/>
      <c r="I92" s="110">
        <v>43145</v>
      </c>
      <c r="J92" s="107">
        <v>199500</v>
      </c>
      <c r="K92" s="99" t="s">
        <v>287</v>
      </c>
      <c r="L92" s="97" t="s">
        <v>274</v>
      </c>
      <c r="M92" s="143"/>
    </row>
    <row r="93" spans="1:13" ht="39.75" customHeight="1">
      <c r="A93" s="141"/>
      <c r="B93" s="180"/>
      <c r="C93" s="177"/>
      <c r="D93" s="141"/>
      <c r="E93" s="161"/>
      <c r="F93" s="149"/>
      <c r="G93" s="153"/>
      <c r="H93" s="77"/>
      <c r="I93" s="110">
        <v>43199</v>
      </c>
      <c r="J93" s="107">
        <v>118300</v>
      </c>
      <c r="K93" s="99" t="s">
        <v>288</v>
      </c>
      <c r="L93" s="97" t="s">
        <v>274</v>
      </c>
      <c r="M93" s="144"/>
    </row>
    <row r="94" spans="1:13" ht="39.75" customHeight="1">
      <c r="A94" s="89">
        <v>27</v>
      </c>
      <c r="B94" s="98">
        <v>43132</v>
      </c>
      <c r="C94" s="111"/>
      <c r="D94" s="89"/>
      <c r="E94" s="88" t="s">
        <v>17</v>
      </c>
      <c r="F94" s="112" t="s">
        <v>145</v>
      </c>
      <c r="G94" s="74">
        <v>1908000</v>
      </c>
      <c r="H94" s="77"/>
      <c r="I94" s="110">
        <v>43138</v>
      </c>
      <c r="J94" s="107">
        <v>1908000</v>
      </c>
      <c r="K94" s="99" t="s">
        <v>289</v>
      </c>
      <c r="L94" s="97" t="s">
        <v>274</v>
      </c>
      <c r="M94" s="118">
        <v>0</v>
      </c>
    </row>
    <row r="95" spans="1:13" ht="39.75" customHeight="1">
      <c r="A95" s="139">
        <v>28</v>
      </c>
      <c r="B95" s="156">
        <v>43138</v>
      </c>
      <c r="C95" s="176"/>
      <c r="D95" s="139"/>
      <c r="E95" s="159" t="s">
        <v>17</v>
      </c>
      <c r="F95" s="148" t="s">
        <v>146</v>
      </c>
      <c r="G95" s="151">
        <v>2284000</v>
      </c>
      <c r="H95" s="77"/>
      <c r="I95" s="110">
        <v>43167</v>
      </c>
      <c r="J95" s="107">
        <v>1700500</v>
      </c>
      <c r="K95" s="99" t="s">
        <v>290</v>
      </c>
      <c r="L95" s="97" t="s">
        <v>291</v>
      </c>
      <c r="M95" s="142">
        <v>0</v>
      </c>
    </row>
    <row r="96" spans="1:13" ht="39.75" customHeight="1">
      <c r="A96" s="141"/>
      <c r="B96" s="158"/>
      <c r="C96" s="177"/>
      <c r="D96" s="141"/>
      <c r="E96" s="161"/>
      <c r="F96" s="149"/>
      <c r="G96" s="153"/>
      <c r="H96" s="77"/>
      <c r="I96" s="110">
        <v>43227</v>
      </c>
      <c r="J96" s="107">
        <v>583500</v>
      </c>
      <c r="K96" s="99" t="s">
        <v>292</v>
      </c>
      <c r="L96" s="97" t="s">
        <v>291</v>
      </c>
      <c r="M96" s="144"/>
    </row>
    <row r="97" spans="1:13" ht="39.75" customHeight="1">
      <c r="A97" s="89">
        <v>29</v>
      </c>
      <c r="B97" s="98">
        <v>43166</v>
      </c>
      <c r="C97" s="111"/>
      <c r="D97" s="89"/>
      <c r="E97" s="88" t="s">
        <v>17</v>
      </c>
      <c r="F97" s="112" t="s">
        <v>147</v>
      </c>
      <c r="G97" s="74">
        <v>2365000</v>
      </c>
      <c r="H97" s="77"/>
      <c r="I97" s="98">
        <v>43228</v>
      </c>
      <c r="J97" s="95">
        <v>2365000</v>
      </c>
      <c r="K97" s="99" t="s">
        <v>293</v>
      </c>
      <c r="L97" s="97" t="s">
        <v>216</v>
      </c>
      <c r="M97" s="118">
        <f aca="true" t="shared" si="0" ref="M97:M105">G97-J97</f>
        <v>0</v>
      </c>
    </row>
    <row r="98" spans="1:13" ht="39.75" customHeight="1">
      <c r="A98" s="89">
        <v>30</v>
      </c>
      <c r="B98" s="98">
        <v>43167</v>
      </c>
      <c r="C98" s="111"/>
      <c r="D98" s="89"/>
      <c r="E98" s="88" t="s">
        <v>17</v>
      </c>
      <c r="F98" s="112" t="s">
        <v>148</v>
      </c>
      <c r="G98" s="74">
        <v>40000</v>
      </c>
      <c r="H98" s="77"/>
      <c r="I98" s="98"/>
      <c r="J98" s="107"/>
      <c r="K98" s="99"/>
      <c r="L98" s="97"/>
      <c r="M98" s="118">
        <f t="shared" si="0"/>
        <v>40000</v>
      </c>
    </row>
    <row r="99" spans="1:13" ht="39.75" customHeight="1">
      <c r="A99" s="89">
        <v>31</v>
      </c>
      <c r="B99" s="98">
        <v>43173</v>
      </c>
      <c r="C99" s="111"/>
      <c r="D99" s="89"/>
      <c r="E99" s="88" t="s">
        <v>17</v>
      </c>
      <c r="F99" s="112" t="s">
        <v>149</v>
      </c>
      <c r="G99" s="74">
        <v>1020600</v>
      </c>
      <c r="H99" s="77"/>
      <c r="I99" s="98">
        <v>43210</v>
      </c>
      <c r="J99" s="107">
        <v>960000</v>
      </c>
      <c r="K99" s="99" t="s">
        <v>294</v>
      </c>
      <c r="L99" s="97" t="s">
        <v>274</v>
      </c>
      <c r="M99" s="118">
        <f t="shared" si="0"/>
        <v>60600</v>
      </c>
    </row>
    <row r="100" spans="1:13" ht="39.75" customHeight="1">
      <c r="A100" s="89">
        <v>32</v>
      </c>
      <c r="B100" s="98">
        <v>43201</v>
      </c>
      <c r="C100" s="111"/>
      <c r="D100" s="89"/>
      <c r="E100" s="88" t="s">
        <v>17</v>
      </c>
      <c r="F100" s="112" t="s">
        <v>150</v>
      </c>
      <c r="G100" s="74">
        <v>200000</v>
      </c>
      <c r="H100" s="77"/>
      <c r="I100" s="98"/>
      <c r="J100" s="107"/>
      <c r="K100" s="99"/>
      <c r="L100" s="97"/>
      <c r="M100" s="118">
        <f t="shared" si="0"/>
        <v>200000</v>
      </c>
    </row>
    <row r="101" spans="1:13" ht="39.75" customHeight="1">
      <c r="A101" s="89">
        <v>33</v>
      </c>
      <c r="B101" s="98">
        <v>43207</v>
      </c>
      <c r="C101" s="111"/>
      <c r="D101" s="89"/>
      <c r="E101" s="88" t="s">
        <v>17</v>
      </c>
      <c r="F101" s="112" t="s">
        <v>151</v>
      </c>
      <c r="G101" s="74">
        <v>900000</v>
      </c>
      <c r="H101" s="77"/>
      <c r="I101" s="98">
        <v>43243</v>
      </c>
      <c r="J101" s="107">
        <v>900000</v>
      </c>
      <c r="K101" s="99" t="s">
        <v>295</v>
      </c>
      <c r="L101" s="97" t="s">
        <v>274</v>
      </c>
      <c r="M101" s="118">
        <f t="shared" si="0"/>
        <v>0</v>
      </c>
    </row>
    <row r="102" spans="1:13" ht="39.75" customHeight="1">
      <c r="A102" s="89">
        <v>34</v>
      </c>
      <c r="B102" s="98">
        <v>43234</v>
      </c>
      <c r="C102" s="111"/>
      <c r="D102" s="89"/>
      <c r="E102" s="88" t="s">
        <v>17</v>
      </c>
      <c r="F102" s="112" t="s">
        <v>152</v>
      </c>
      <c r="G102" s="74">
        <v>2466000</v>
      </c>
      <c r="H102" s="77"/>
      <c r="I102" s="98">
        <v>43243</v>
      </c>
      <c r="J102" s="107">
        <v>2100000</v>
      </c>
      <c r="K102" s="99" t="s">
        <v>295</v>
      </c>
      <c r="L102" s="97" t="s">
        <v>274</v>
      </c>
      <c r="M102" s="118">
        <f t="shared" si="0"/>
        <v>366000</v>
      </c>
    </row>
    <row r="103" spans="1:13" ht="39.75" customHeight="1">
      <c r="A103" s="139">
        <v>35</v>
      </c>
      <c r="B103" s="156">
        <v>43237</v>
      </c>
      <c r="C103" s="176"/>
      <c r="D103" s="139"/>
      <c r="E103" s="159" t="s">
        <v>17</v>
      </c>
      <c r="F103" s="148" t="s">
        <v>153</v>
      </c>
      <c r="G103" s="151">
        <v>2365000</v>
      </c>
      <c r="H103" s="77"/>
      <c r="I103" s="98">
        <v>43251</v>
      </c>
      <c r="J103" s="107">
        <v>615249.64</v>
      </c>
      <c r="K103" s="99" t="s">
        <v>296</v>
      </c>
      <c r="L103" s="97" t="s">
        <v>291</v>
      </c>
      <c r="M103" s="142">
        <f>G103-J103-J104</f>
        <v>749750.3599999999</v>
      </c>
    </row>
    <row r="104" spans="1:13" ht="39.75" customHeight="1">
      <c r="A104" s="141"/>
      <c r="B104" s="158"/>
      <c r="C104" s="177"/>
      <c r="D104" s="141"/>
      <c r="E104" s="161"/>
      <c r="F104" s="149"/>
      <c r="G104" s="153"/>
      <c r="H104" s="77"/>
      <c r="I104" s="94">
        <v>43270</v>
      </c>
      <c r="J104" s="95">
        <v>1000000</v>
      </c>
      <c r="K104" s="113" t="s">
        <v>297</v>
      </c>
      <c r="L104" s="96" t="s">
        <v>298</v>
      </c>
      <c r="M104" s="144"/>
    </row>
    <row r="105" spans="1:13" ht="39.75" customHeight="1">
      <c r="A105" s="89">
        <v>36</v>
      </c>
      <c r="B105" s="98">
        <v>43250</v>
      </c>
      <c r="C105" s="111"/>
      <c r="D105" s="89"/>
      <c r="E105" s="88" t="s">
        <v>17</v>
      </c>
      <c r="F105" s="112" t="s">
        <v>154</v>
      </c>
      <c r="G105" s="74">
        <v>1849200</v>
      </c>
      <c r="H105" s="77"/>
      <c r="I105" s="98">
        <v>43252</v>
      </c>
      <c r="J105" s="107">
        <v>1849200</v>
      </c>
      <c r="K105" s="99" t="s">
        <v>299</v>
      </c>
      <c r="L105" s="97" t="s">
        <v>300</v>
      </c>
      <c r="M105" s="118">
        <f t="shared" si="0"/>
        <v>0</v>
      </c>
    </row>
    <row r="106" spans="1:13" s="70" customFormat="1" ht="39.75" customHeight="1">
      <c r="A106" s="139">
        <v>37</v>
      </c>
      <c r="B106" s="156">
        <v>43132</v>
      </c>
      <c r="C106" s="148" t="s">
        <v>155</v>
      </c>
      <c r="D106" s="139"/>
      <c r="E106" s="139"/>
      <c r="F106" s="148" t="s">
        <v>156</v>
      </c>
      <c r="G106" s="151">
        <v>1955000</v>
      </c>
      <c r="H106" s="77"/>
      <c r="I106" s="110">
        <v>43136</v>
      </c>
      <c r="J106" s="107">
        <v>450000</v>
      </c>
      <c r="K106" s="99" t="s">
        <v>301</v>
      </c>
      <c r="L106" s="97" t="s">
        <v>274</v>
      </c>
      <c r="M106" s="142">
        <f>G106-J106-J107-J108-J109-J110-J111-J112-J113</f>
        <v>355000</v>
      </c>
    </row>
    <row r="107" spans="1:13" s="70" customFormat="1" ht="39.75" customHeight="1">
      <c r="A107" s="140"/>
      <c r="B107" s="157"/>
      <c r="C107" s="150"/>
      <c r="D107" s="140"/>
      <c r="E107" s="140"/>
      <c r="F107" s="150"/>
      <c r="G107" s="152"/>
      <c r="H107" s="77"/>
      <c r="I107" s="110">
        <v>43136</v>
      </c>
      <c r="J107" s="107">
        <v>342000</v>
      </c>
      <c r="K107" s="99" t="s">
        <v>302</v>
      </c>
      <c r="L107" s="97" t="s">
        <v>274</v>
      </c>
      <c r="M107" s="143"/>
    </row>
    <row r="108" spans="1:13" s="70" customFormat="1" ht="39.75" customHeight="1">
      <c r="A108" s="140"/>
      <c r="B108" s="157"/>
      <c r="C108" s="150"/>
      <c r="D108" s="140"/>
      <c r="E108" s="140"/>
      <c r="F108" s="150"/>
      <c r="G108" s="152"/>
      <c r="H108" s="77"/>
      <c r="I108" s="110">
        <v>43248</v>
      </c>
      <c r="J108" s="107">
        <v>90000</v>
      </c>
      <c r="K108" s="99" t="s">
        <v>303</v>
      </c>
      <c r="L108" s="97" t="s">
        <v>274</v>
      </c>
      <c r="M108" s="143"/>
    </row>
    <row r="109" spans="1:13" s="70" customFormat="1" ht="39.75" customHeight="1">
      <c r="A109" s="140"/>
      <c r="B109" s="157"/>
      <c r="C109" s="150"/>
      <c r="D109" s="140"/>
      <c r="E109" s="140"/>
      <c r="F109" s="150"/>
      <c r="G109" s="152"/>
      <c r="H109" s="77"/>
      <c r="I109" s="94">
        <v>43262</v>
      </c>
      <c r="J109" s="95">
        <v>162000</v>
      </c>
      <c r="K109" s="113" t="s">
        <v>304</v>
      </c>
      <c r="L109" s="96" t="s">
        <v>305</v>
      </c>
      <c r="M109" s="143"/>
    </row>
    <row r="110" spans="1:13" s="70" customFormat="1" ht="39.75" customHeight="1">
      <c r="A110" s="140"/>
      <c r="B110" s="157"/>
      <c r="C110" s="150"/>
      <c r="D110" s="140"/>
      <c r="E110" s="140"/>
      <c r="F110" s="150"/>
      <c r="G110" s="152"/>
      <c r="H110" s="77"/>
      <c r="I110" s="94">
        <v>43270</v>
      </c>
      <c r="J110" s="95">
        <v>98000</v>
      </c>
      <c r="K110" s="113" t="s">
        <v>306</v>
      </c>
      <c r="L110" s="96" t="s">
        <v>305</v>
      </c>
      <c r="M110" s="143"/>
    </row>
    <row r="111" spans="1:13" s="70" customFormat="1" ht="39.75" customHeight="1">
      <c r="A111" s="140"/>
      <c r="B111" s="157"/>
      <c r="C111" s="150"/>
      <c r="D111" s="140"/>
      <c r="E111" s="140"/>
      <c r="F111" s="150"/>
      <c r="G111" s="152"/>
      <c r="H111" s="77"/>
      <c r="I111" s="94">
        <v>43290</v>
      </c>
      <c r="J111" s="95">
        <v>170000</v>
      </c>
      <c r="K111" s="93" t="s">
        <v>307</v>
      </c>
      <c r="L111" s="96" t="s">
        <v>308</v>
      </c>
      <c r="M111" s="143"/>
    </row>
    <row r="112" spans="1:13" s="70" customFormat="1" ht="39.75" customHeight="1">
      <c r="A112" s="140"/>
      <c r="B112" s="157"/>
      <c r="C112" s="150"/>
      <c r="D112" s="140"/>
      <c r="E112" s="140"/>
      <c r="F112" s="150"/>
      <c r="G112" s="152"/>
      <c r="H112" s="77"/>
      <c r="I112" s="94">
        <v>43332</v>
      </c>
      <c r="J112" s="95">
        <v>268000</v>
      </c>
      <c r="K112" s="125" t="s">
        <v>362</v>
      </c>
      <c r="L112" s="123" t="s">
        <v>363</v>
      </c>
      <c r="M112" s="143"/>
    </row>
    <row r="113" spans="1:13" s="70" customFormat="1" ht="39.75" customHeight="1">
      <c r="A113" s="141"/>
      <c r="B113" s="158"/>
      <c r="C113" s="149"/>
      <c r="D113" s="141"/>
      <c r="E113" s="141"/>
      <c r="F113" s="149"/>
      <c r="G113" s="153"/>
      <c r="H113" s="77"/>
      <c r="I113" s="94">
        <v>43332</v>
      </c>
      <c r="J113" s="95">
        <v>20000</v>
      </c>
      <c r="K113" s="125" t="s">
        <v>364</v>
      </c>
      <c r="L113" s="123" t="s">
        <v>365</v>
      </c>
      <c r="M113" s="144"/>
    </row>
    <row r="114" spans="1:13" s="70" customFormat="1" ht="39.75" customHeight="1">
      <c r="A114" s="139">
        <v>38</v>
      </c>
      <c r="B114" s="156">
        <v>43158</v>
      </c>
      <c r="C114" s="148" t="s">
        <v>116</v>
      </c>
      <c r="D114" s="139"/>
      <c r="E114" s="139"/>
      <c r="F114" s="148" t="s">
        <v>157</v>
      </c>
      <c r="G114" s="151">
        <v>353800</v>
      </c>
      <c r="H114" s="77"/>
      <c r="I114" s="110">
        <v>43209</v>
      </c>
      <c r="J114" s="107">
        <v>6300</v>
      </c>
      <c r="K114" s="99" t="s">
        <v>309</v>
      </c>
      <c r="L114" s="97" t="s">
        <v>310</v>
      </c>
      <c r="M114" s="142">
        <f>G114-J114-J115-J116-J117-J118</f>
        <v>200805</v>
      </c>
    </row>
    <row r="115" spans="1:13" s="70" customFormat="1" ht="39.75" customHeight="1">
      <c r="A115" s="140"/>
      <c r="B115" s="157"/>
      <c r="C115" s="150"/>
      <c r="D115" s="140"/>
      <c r="E115" s="140"/>
      <c r="F115" s="150"/>
      <c r="G115" s="152"/>
      <c r="H115" s="77"/>
      <c r="I115" s="110">
        <v>43245</v>
      </c>
      <c r="J115" s="107">
        <v>20000</v>
      </c>
      <c r="K115" s="99" t="s">
        <v>311</v>
      </c>
      <c r="L115" s="97" t="s">
        <v>312</v>
      </c>
      <c r="M115" s="143"/>
    </row>
    <row r="116" spans="1:13" s="70" customFormat="1" ht="39.75" customHeight="1">
      <c r="A116" s="140"/>
      <c r="B116" s="157"/>
      <c r="C116" s="150"/>
      <c r="D116" s="140"/>
      <c r="E116" s="140"/>
      <c r="F116" s="150"/>
      <c r="G116" s="152"/>
      <c r="H116" s="77"/>
      <c r="I116" s="116">
        <v>43306</v>
      </c>
      <c r="J116" s="23">
        <v>39</v>
      </c>
      <c r="K116" s="15" t="s">
        <v>341</v>
      </c>
      <c r="L116" s="15" t="s">
        <v>342</v>
      </c>
      <c r="M116" s="143"/>
    </row>
    <row r="117" spans="1:13" s="70" customFormat="1" ht="39.75" customHeight="1">
      <c r="A117" s="140"/>
      <c r="B117" s="157"/>
      <c r="C117" s="150"/>
      <c r="D117" s="140"/>
      <c r="E117" s="140"/>
      <c r="F117" s="150"/>
      <c r="G117" s="152"/>
      <c r="H117" s="77"/>
      <c r="I117" s="122">
        <v>43312</v>
      </c>
      <c r="J117" s="120">
        <v>109560</v>
      </c>
      <c r="K117" s="121" t="s">
        <v>366</v>
      </c>
      <c r="L117" s="121" t="s">
        <v>367</v>
      </c>
      <c r="M117" s="143"/>
    </row>
    <row r="118" spans="1:13" s="70" customFormat="1" ht="39.75" customHeight="1">
      <c r="A118" s="141"/>
      <c r="B118" s="158"/>
      <c r="C118" s="149"/>
      <c r="D118" s="141"/>
      <c r="E118" s="141"/>
      <c r="F118" s="149"/>
      <c r="G118" s="153"/>
      <c r="H118" s="77"/>
      <c r="I118" s="122">
        <v>43322</v>
      </c>
      <c r="J118" s="120">
        <v>17096</v>
      </c>
      <c r="K118" s="121" t="s">
        <v>368</v>
      </c>
      <c r="L118" s="121" t="s">
        <v>369</v>
      </c>
      <c r="M118" s="144"/>
    </row>
    <row r="119" spans="1:13" s="70" customFormat="1" ht="39.75" customHeight="1">
      <c r="A119" s="139">
        <v>39</v>
      </c>
      <c r="B119" s="156">
        <v>43193</v>
      </c>
      <c r="C119" s="148" t="s">
        <v>158</v>
      </c>
      <c r="D119" s="139"/>
      <c r="E119" s="139"/>
      <c r="F119" s="148" t="s">
        <v>159</v>
      </c>
      <c r="G119" s="151">
        <v>1442665</v>
      </c>
      <c r="H119" s="77"/>
      <c r="I119" s="98">
        <v>43311</v>
      </c>
      <c r="J119" s="107">
        <v>17875</v>
      </c>
      <c r="K119" s="111" t="s">
        <v>371</v>
      </c>
      <c r="L119" s="112" t="s">
        <v>372</v>
      </c>
      <c r="M119" s="142">
        <f>G119-J119-J120</f>
        <v>1336828</v>
      </c>
    </row>
    <row r="120" spans="1:13" s="70" customFormat="1" ht="39.75" customHeight="1">
      <c r="A120" s="141"/>
      <c r="B120" s="158"/>
      <c r="C120" s="149"/>
      <c r="D120" s="141"/>
      <c r="E120" s="141"/>
      <c r="F120" s="149"/>
      <c r="G120" s="153"/>
      <c r="H120" s="77"/>
      <c r="I120" s="98">
        <v>43311</v>
      </c>
      <c r="J120" s="107">
        <v>87962</v>
      </c>
      <c r="K120" s="111" t="s">
        <v>373</v>
      </c>
      <c r="L120" s="112" t="s">
        <v>370</v>
      </c>
      <c r="M120" s="144"/>
    </row>
    <row r="121" spans="1:13" s="70" customFormat="1" ht="39.75" customHeight="1">
      <c r="A121" s="89">
        <v>40</v>
      </c>
      <c r="B121" s="98">
        <v>43193</v>
      </c>
      <c r="C121" s="111" t="s">
        <v>160</v>
      </c>
      <c r="D121" s="89"/>
      <c r="E121" s="88"/>
      <c r="F121" s="112" t="s">
        <v>161</v>
      </c>
      <c r="G121" s="74">
        <v>40000</v>
      </c>
      <c r="H121" s="77"/>
      <c r="I121" s="98">
        <v>43306</v>
      </c>
      <c r="J121" s="107">
        <v>40000</v>
      </c>
      <c r="K121" s="111" t="s">
        <v>375</v>
      </c>
      <c r="L121" s="112" t="s">
        <v>376</v>
      </c>
      <c r="M121" s="118">
        <f>G121-J121</f>
        <v>0</v>
      </c>
    </row>
    <row r="122" spans="1:13" ht="39.75" customHeight="1">
      <c r="A122" s="139">
        <v>41</v>
      </c>
      <c r="B122" s="156">
        <v>43230</v>
      </c>
      <c r="C122" s="148" t="s">
        <v>162</v>
      </c>
      <c r="D122" s="139"/>
      <c r="E122" s="139"/>
      <c r="F122" s="148" t="s">
        <v>163</v>
      </c>
      <c r="G122" s="151">
        <v>661000</v>
      </c>
      <c r="H122" s="77"/>
      <c r="I122" s="98">
        <v>43254</v>
      </c>
      <c r="J122" s="107">
        <v>50800</v>
      </c>
      <c r="K122" s="99" t="s">
        <v>313</v>
      </c>
      <c r="L122" s="97" t="s">
        <v>314</v>
      </c>
      <c r="M122" s="142">
        <f>G122-J122-J123-J124-J125-J126-J127-J128-J129-J130-J131-J132-J133-J134-J135-J136</f>
        <v>0</v>
      </c>
    </row>
    <row r="123" spans="1:13" ht="39.75" customHeight="1">
      <c r="A123" s="140"/>
      <c r="B123" s="157"/>
      <c r="C123" s="150"/>
      <c r="D123" s="140"/>
      <c r="E123" s="140"/>
      <c r="F123" s="150"/>
      <c r="G123" s="152"/>
      <c r="H123" s="77"/>
      <c r="I123" s="98">
        <v>43254</v>
      </c>
      <c r="J123" s="107">
        <v>57050</v>
      </c>
      <c r="K123" s="99" t="s">
        <v>315</v>
      </c>
      <c r="L123" s="97" t="s">
        <v>310</v>
      </c>
      <c r="M123" s="143"/>
    </row>
    <row r="124" spans="1:13" ht="39.75" customHeight="1">
      <c r="A124" s="140"/>
      <c r="B124" s="157"/>
      <c r="C124" s="150"/>
      <c r="D124" s="140"/>
      <c r="E124" s="140"/>
      <c r="F124" s="150"/>
      <c r="G124" s="152"/>
      <c r="H124" s="77"/>
      <c r="I124" s="94">
        <v>43255</v>
      </c>
      <c r="J124" s="95">
        <v>5600</v>
      </c>
      <c r="K124" s="113" t="s">
        <v>316</v>
      </c>
      <c r="L124" s="96" t="s">
        <v>317</v>
      </c>
      <c r="M124" s="143"/>
    </row>
    <row r="125" spans="1:13" ht="39.75" customHeight="1">
      <c r="A125" s="140"/>
      <c r="B125" s="157"/>
      <c r="C125" s="150"/>
      <c r="D125" s="140"/>
      <c r="E125" s="140"/>
      <c r="F125" s="150"/>
      <c r="G125" s="152"/>
      <c r="H125" s="77"/>
      <c r="I125" s="94">
        <v>43270</v>
      </c>
      <c r="J125" s="95">
        <v>132812.5</v>
      </c>
      <c r="K125" s="113" t="s">
        <v>318</v>
      </c>
      <c r="L125" s="96" t="s">
        <v>319</v>
      </c>
      <c r="M125" s="143"/>
    </row>
    <row r="126" spans="1:13" ht="39.75" customHeight="1">
      <c r="A126" s="140"/>
      <c r="B126" s="157"/>
      <c r="C126" s="150"/>
      <c r="D126" s="140"/>
      <c r="E126" s="140"/>
      <c r="F126" s="150"/>
      <c r="G126" s="152"/>
      <c r="H126" s="77"/>
      <c r="I126" s="94">
        <v>43279</v>
      </c>
      <c r="J126" s="95">
        <v>68588</v>
      </c>
      <c r="K126" s="93" t="s">
        <v>191</v>
      </c>
      <c r="L126" s="96" t="s">
        <v>192</v>
      </c>
      <c r="M126" s="143"/>
    </row>
    <row r="127" spans="1:13" ht="39.75" customHeight="1">
      <c r="A127" s="140"/>
      <c r="B127" s="157"/>
      <c r="C127" s="150"/>
      <c r="D127" s="140"/>
      <c r="E127" s="140"/>
      <c r="F127" s="150"/>
      <c r="G127" s="152"/>
      <c r="H127" s="77"/>
      <c r="I127" s="94">
        <v>43279</v>
      </c>
      <c r="J127" s="95">
        <v>11680</v>
      </c>
      <c r="K127" s="93" t="s">
        <v>193</v>
      </c>
      <c r="L127" s="96" t="s">
        <v>194</v>
      </c>
      <c r="M127" s="143"/>
    </row>
    <row r="128" spans="1:13" ht="39.75" customHeight="1">
      <c r="A128" s="140"/>
      <c r="B128" s="157"/>
      <c r="C128" s="150"/>
      <c r="D128" s="140"/>
      <c r="E128" s="140"/>
      <c r="F128" s="150"/>
      <c r="G128" s="152"/>
      <c r="H128" s="77"/>
      <c r="I128" s="94">
        <v>43279</v>
      </c>
      <c r="J128" s="95">
        <v>19962</v>
      </c>
      <c r="K128" s="93" t="s">
        <v>195</v>
      </c>
      <c r="L128" s="96" t="s">
        <v>196</v>
      </c>
      <c r="M128" s="143"/>
    </row>
    <row r="129" spans="1:13" ht="39.75" customHeight="1">
      <c r="A129" s="140"/>
      <c r="B129" s="157"/>
      <c r="C129" s="150"/>
      <c r="D129" s="140"/>
      <c r="E129" s="140"/>
      <c r="F129" s="150"/>
      <c r="G129" s="152"/>
      <c r="H129" s="77"/>
      <c r="I129" s="94">
        <v>43279</v>
      </c>
      <c r="J129" s="95">
        <v>60321</v>
      </c>
      <c r="K129" s="93" t="s">
        <v>197</v>
      </c>
      <c r="L129" s="96" t="s">
        <v>198</v>
      </c>
      <c r="M129" s="143"/>
    </row>
    <row r="130" spans="1:13" ht="39.75" customHeight="1">
      <c r="A130" s="140"/>
      <c r="B130" s="157"/>
      <c r="C130" s="150"/>
      <c r="D130" s="140"/>
      <c r="E130" s="140"/>
      <c r="F130" s="150"/>
      <c r="G130" s="152"/>
      <c r="H130" s="77"/>
      <c r="I130" s="94">
        <v>43283</v>
      </c>
      <c r="J130" s="95">
        <v>20000</v>
      </c>
      <c r="K130" s="93" t="s">
        <v>199</v>
      </c>
      <c r="L130" s="96" t="s">
        <v>200</v>
      </c>
      <c r="M130" s="143"/>
    </row>
    <row r="131" spans="1:13" ht="39.75" customHeight="1">
      <c r="A131" s="140"/>
      <c r="B131" s="157"/>
      <c r="C131" s="150"/>
      <c r="D131" s="140"/>
      <c r="E131" s="140"/>
      <c r="F131" s="150"/>
      <c r="G131" s="152"/>
      <c r="H131" s="77"/>
      <c r="I131" s="94">
        <v>43291</v>
      </c>
      <c r="J131" s="95">
        <v>103763</v>
      </c>
      <c r="K131" s="93" t="s">
        <v>201</v>
      </c>
      <c r="L131" s="96" t="s">
        <v>202</v>
      </c>
      <c r="M131" s="143"/>
    </row>
    <row r="132" spans="1:13" ht="39.75" customHeight="1">
      <c r="A132" s="140"/>
      <c r="B132" s="157"/>
      <c r="C132" s="150"/>
      <c r="D132" s="140"/>
      <c r="E132" s="140"/>
      <c r="F132" s="150"/>
      <c r="G132" s="152"/>
      <c r="H132" s="77"/>
      <c r="I132" s="94">
        <v>43297</v>
      </c>
      <c r="J132" s="95">
        <v>29600</v>
      </c>
      <c r="K132" s="93" t="s">
        <v>203</v>
      </c>
      <c r="L132" s="96" t="s">
        <v>204</v>
      </c>
      <c r="M132" s="143"/>
    </row>
    <row r="133" spans="1:13" ht="39.75" customHeight="1">
      <c r="A133" s="140"/>
      <c r="B133" s="157"/>
      <c r="C133" s="150"/>
      <c r="D133" s="140"/>
      <c r="E133" s="140"/>
      <c r="F133" s="150"/>
      <c r="G133" s="152"/>
      <c r="H133" s="77"/>
      <c r="I133" s="94">
        <v>43297</v>
      </c>
      <c r="J133" s="95">
        <v>46191</v>
      </c>
      <c r="K133" s="93" t="s">
        <v>205</v>
      </c>
      <c r="L133" s="96" t="s">
        <v>206</v>
      </c>
      <c r="M133" s="143"/>
    </row>
    <row r="134" spans="1:13" ht="39.75" customHeight="1">
      <c r="A134" s="140"/>
      <c r="B134" s="157"/>
      <c r="C134" s="150"/>
      <c r="D134" s="140"/>
      <c r="E134" s="140"/>
      <c r="F134" s="150"/>
      <c r="G134" s="152"/>
      <c r="H134" s="77"/>
      <c r="I134" s="122">
        <v>43306</v>
      </c>
      <c r="J134" s="120">
        <v>21566</v>
      </c>
      <c r="K134" s="121" t="s">
        <v>377</v>
      </c>
      <c r="L134" s="126" t="s">
        <v>378</v>
      </c>
      <c r="M134" s="143"/>
    </row>
    <row r="135" spans="1:13" ht="39.75" customHeight="1">
      <c r="A135" s="140"/>
      <c r="B135" s="157"/>
      <c r="C135" s="150"/>
      <c r="D135" s="140"/>
      <c r="E135" s="140"/>
      <c r="F135" s="150"/>
      <c r="G135" s="152"/>
      <c r="H135" s="77"/>
      <c r="I135" s="122">
        <v>43312</v>
      </c>
      <c r="J135" s="120">
        <v>7128</v>
      </c>
      <c r="K135" s="121" t="s">
        <v>379</v>
      </c>
      <c r="L135" s="126" t="s">
        <v>380</v>
      </c>
      <c r="M135" s="143"/>
    </row>
    <row r="136" spans="1:13" ht="39.75" customHeight="1">
      <c r="A136" s="141"/>
      <c r="B136" s="158"/>
      <c r="C136" s="149"/>
      <c r="D136" s="141"/>
      <c r="E136" s="141"/>
      <c r="F136" s="149"/>
      <c r="G136" s="153"/>
      <c r="H136" s="77"/>
      <c r="I136" s="122">
        <v>43314</v>
      </c>
      <c r="J136" s="120">
        <v>25938.5</v>
      </c>
      <c r="K136" s="121" t="s">
        <v>381</v>
      </c>
      <c r="L136" s="126" t="s">
        <v>382</v>
      </c>
      <c r="M136" s="144"/>
    </row>
    <row r="137" spans="1:13" ht="65.25" customHeight="1">
      <c r="A137" s="89">
        <v>42</v>
      </c>
      <c r="B137" s="98">
        <v>43238</v>
      </c>
      <c r="C137" s="111" t="s">
        <v>164</v>
      </c>
      <c r="D137" s="89"/>
      <c r="E137" s="88"/>
      <c r="F137" s="112" t="s">
        <v>165</v>
      </c>
      <c r="G137" s="74">
        <v>216336.2</v>
      </c>
      <c r="H137" s="77"/>
      <c r="I137" s="94">
        <v>43259</v>
      </c>
      <c r="J137" s="95">
        <v>216336.2</v>
      </c>
      <c r="K137" s="113" t="s">
        <v>320</v>
      </c>
      <c r="L137" s="96"/>
      <c r="M137" s="118">
        <f aca="true" t="shared" si="1" ref="M137:M146">G137-J137</f>
        <v>0</v>
      </c>
    </row>
    <row r="138" spans="1:13" s="70" customFormat="1" ht="82.5" customHeight="1">
      <c r="A138" s="89">
        <v>43</v>
      </c>
      <c r="B138" s="98">
        <v>43238</v>
      </c>
      <c r="C138" s="111" t="s">
        <v>164</v>
      </c>
      <c r="D138" s="89"/>
      <c r="E138" s="88"/>
      <c r="F138" s="112" t="s">
        <v>165</v>
      </c>
      <c r="G138" s="74">
        <v>106289.8</v>
      </c>
      <c r="H138" s="77"/>
      <c r="I138" s="94">
        <v>43278</v>
      </c>
      <c r="J138" s="95">
        <v>106289.8</v>
      </c>
      <c r="K138" s="113" t="s">
        <v>321</v>
      </c>
      <c r="L138" s="96" t="s">
        <v>322</v>
      </c>
      <c r="M138" s="118">
        <f t="shared" si="1"/>
        <v>0</v>
      </c>
    </row>
    <row r="139" spans="1:13" ht="39.75" customHeight="1">
      <c r="A139" s="89">
        <v>44</v>
      </c>
      <c r="B139" s="98">
        <v>43231</v>
      </c>
      <c r="C139" s="111" t="s">
        <v>166</v>
      </c>
      <c r="D139" s="89"/>
      <c r="E139" s="88"/>
      <c r="F139" s="112" t="s">
        <v>167</v>
      </c>
      <c r="G139" s="74">
        <v>150000</v>
      </c>
      <c r="H139" s="77"/>
      <c r="I139" s="122">
        <v>43312</v>
      </c>
      <c r="J139" s="127">
        <v>94500</v>
      </c>
      <c r="K139" s="121" t="s">
        <v>383</v>
      </c>
      <c r="L139" s="121" t="s">
        <v>374</v>
      </c>
      <c r="M139" s="118">
        <f t="shared" si="1"/>
        <v>55500</v>
      </c>
    </row>
    <row r="140" spans="1:13" s="70" customFormat="1" ht="39.75" customHeight="1">
      <c r="A140" s="89">
        <v>45</v>
      </c>
      <c r="B140" s="110">
        <v>43237</v>
      </c>
      <c r="C140" s="99" t="s">
        <v>171</v>
      </c>
      <c r="D140" s="89"/>
      <c r="E140" s="88"/>
      <c r="F140" s="97" t="s">
        <v>323</v>
      </c>
      <c r="G140" s="107">
        <v>200000</v>
      </c>
      <c r="H140" s="77"/>
      <c r="I140" s="94">
        <v>43278</v>
      </c>
      <c r="J140" s="95">
        <v>200000</v>
      </c>
      <c r="K140" s="113" t="s">
        <v>324</v>
      </c>
      <c r="L140" s="96" t="s">
        <v>322</v>
      </c>
      <c r="M140" s="118">
        <f t="shared" si="1"/>
        <v>0</v>
      </c>
    </row>
    <row r="141" spans="1:13" ht="39.75" customHeight="1">
      <c r="A141" s="89">
        <v>46</v>
      </c>
      <c r="B141" s="94">
        <v>43245</v>
      </c>
      <c r="C141" s="113" t="s">
        <v>325</v>
      </c>
      <c r="D141" s="89"/>
      <c r="E141" s="88"/>
      <c r="F141" s="96" t="s">
        <v>326</v>
      </c>
      <c r="G141" s="95">
        <v>343756</v>
      </c>
      <c r="H141" s="77"/>
      <c r="I141" s="94">
        <v>43270</v>
      </c>
      <c r="J141" s="95">
        <v>343756</v>
      </c>
      <c r="K141" s="113" t="s">
        <v>327</v>
      </c>
      <c r="L141" s="96" t="s">
        <v>322</v>
      </c>
      <c r="M141" s="118">
        <f t="shared" si="1"/>
        <v>0</v>
      </c>
    </row>
    <row r="142" spans="1:13" ht="39.75" customHeight="1">
      <c r="A142" s="89">
        <v>47</v>
      </c>
      <c r="B142" s="94">
        <v>43258</v>
      </c>
      <c r="C142" s="113" t="s">
        <v>172</v>
      </c>
      <c r="D142" s="89"/>
      <c r="E142" s="88"/>
      <c r="F142" s="96" t="s">
        <v>328</v>
      </c>
      <c r="G142" s="95">
        <v>150000</v>
      </c>
      <c r="H142" s="77"/>
      <c r="I142" s="122">
        <v>43341</v>
      </c>
      <c r="J142" s="120">
        <v>142500</v>
      </c>
      <c r="K142" s="121" t="s">
        <v>384</v>
      </c>
      <c r="L142" s="126" t="s">
        <v>385</v>
      </c>
      <c r="M142" s="118">
        <f t="shared" si="1"/>
        <v>7500</v>
      </c>
    </row>
    <row r="143" spans="1:13" ht="39.75" customHeight="1">
      <c r="A143" s="89">
        <v>48</v>
      </c>
      <c r="B143" s="94">
        <v>43258</v>
      </c>
      <c r="C143" s="113" t="s">
        <v>172</v>
      </c>
      <c r="D143" s="89"/>
      <c r="E143" s="88"/>
      <c r="F143" s="96" t="s">
        <v>173</v>
      </c>
      <c r="G143" s="95">
        <v>846827</v>
      </c>
      <c r="H143" s="77"/>
      <c r="I143" s="94">
        <v>43270</v>
      </c>
      <c r="J143" s="95">
        <v>846827</v>
      </c>
      <c r="K143" s="113" t="s">
        <v>320</v>
      </c>
      <c r="L143" s="96"/>
      <c r="M143" s="118">
        <f t="shared" si="1"/>
        <v>0</v>
      </c>
    </row>
    <row r="144" spans="1:13" s="70" customFormat="1" ht="39.75" customHeight="1">
      <c r="A144" s="89">
        <v>49</v>
      </c>
      <c r="B144" s="94">
        <v>43262</v>
      </c>
      <c r="C144" s="113" t="s">
        <v>329</v>
      </c>
      <c r="D144" s="89"/>
      <c r="E144" s="88"/>
      <c r="F144" s="96" t="s">
        <v>330</v>
      </c>
      <c r="G144" s="95">
        <v>191222</v>
      </c>
      <c r="H144" s="77"/>
      <c r="I144" s="94">
        <v>43278</v>
      </c>
      <c r="J144" s="95">
        <v>191222</v>
      </c>
      <c r="K144" s="113" t="s">
        <v>321</v>
      </c>
      <c r="L144" s="96" t="s">
        <v>322</v>
      </c>
      <c r="M144" s="118">
        <f t="shared" si="1"/>
        <v>0</v>
      </c>
    </row>
    <row r="145" spans="1:13" s="70" customFormat="1" ht="39.75" customHeight="1">
      <c r="A145" s="89">
        <v>50</v>
      </c>
      <c r="B145" s="94">
        <v>43262</v>
      </c>
      <c r="C145" s="113" t="s">
        <v>329</v>
      </c>
      <c r="D145" s="89"/>
      <c r="E145" s="88"/>
      <c r="F145" s="96" t="s">
        <v>331</v>
      </c>
      <c r="G145" s="95">
        <v>25114.2</v>
      </c>
      <c r="H145" s="77"/>
      <c r="I145" s="94">
        <v>43278</v>
      </c>
      <c r="J145" s="95">
        <v>25114.2</v>
      </c>
      <c r="K145" s="113" t="s">
        <v>321</v>
      </c>
      <c r="L145" s="96" t="s">
        <v>322</v>
      </c>
      <c r="M145" s="118">
        <f t="shared" si="1"/>
        <v>0</v>
      </c>
    </row>
    <row r="146" spans="1:13" ht="39.75" customHeight="1">
      <c r="A146" s="89">
        <v>51</v>
      </c>
      <c r="B146" s="94">
        <v>43270</v>
      </c>
      <c r="C146" s="113" t="s">
        <v>174</v>
      </c>
      <c r="D146" s="89"/>
      <c r="E146" s="88"/>
      <c r="F146" s="96" t="s">
        <v>176</v>
      </c>
      <c r="G146" s="95">
        <v>10000</v>
      </c>
      <c r="H146" s="77"/>
      <c r="I146" s="94">
        <v>43278</v>
      </c>
      <c r="J146" s="95">
        <v>10000</v>
      </c>
      <c r="K146" s="113" t="s">
        <v>332</v>
      </c>
      <c r="L146" s="96" t="s">
        <v>322</v>
      </c>
      <c r="M146" s="118">
        <f t="shared" si="1"/>
        <v>0</v>
      </c>
    </row>
    <row r="147" spans="1:13" ht="39.75" customHeight="1">
      <c r="A147" s="139">
        <v>52</v>
      </c>
      <c r="B147" s="133">
        <v>43273</v>
      </c>
      <c r="C147" s="136" t="s">
        <v>175</v>
      </c>
      <c r="D147" s="139"/>
      <c r="E147" s="139"/>
      <c r="F147" s="136" t="s">
        <v>177</v>
      </c>
      <c r="G147" s="188">
        <v>846827</v>
      </c>
      <c r="H147" s="77"/>
      <c r="I147" s="122">
        <v>43314</v>
      </c>
      <c r="J147" s="127">
        <v>9081.5</v>
      </c>
      <c r="K147" s="121" t="s">
        <v>381</v>
      </c>
      <c r="L147" s="121" t="s">
        <v>382</v>
      </c>
      <c r="M147" s="142">
        <f>G147-J147-J148-J149-J150-J151-J152-J153-J154-J155-J156-J157-J158-J159-J160-J161</f>
        <v>261808.90000000002</v>
      </c>
    </row>
    <row r="148" spans="1:13" ht="39.75" customHeight="1">
      <c r="A148" s="140"/>
      <c r="B148" s="134"/>
      <c r="C148" s="137"/>
      <c r="D148" s="140"/>
      <c r="E148" s="140"/>
      <c r="F148" s="137"/>
      <c r="G148" s="190"/>
      <c r="H148" s="77"/>
      <c r="I148" s="122">
        <v>43314</v>
      </c>
      <c r="J148" s="127">
        <v>45760</v>
      </c>
      <c r="K148" s="121" t="s">
        <v>386</v>
      </c>
      <c r="L148" s="121" t="s">
        <v>374</v>
      </c>
      <c r="M148" s="143"/>
    </row>
    <row r="149" spans="1:13" ht="39.75" customHeight="1">
      <c r="A149" s="140"/>
      <c r="B149" s="134"/>
      <c r="C149" s="137"/>
      <c r="D149" s="140"/>
      <c r="E149" s="140"/>
      <c r="F149" s="137"/>
      <c r="G149" s="190"/>
      <c r="H149" s="77"/>
      <c r="I149" s="122">
        <v>43319</v>
      </c>
      <c r="J149" s="127">
        <v>5690</v>
      </c>
      <c r="K149" s="121" t="s">
        <v>387</v>
      </c>
      <c r="L149" s="121" t="s">
        <v>388</v>
      </c>
      <c r="M149" s="143"/>
    </row>
    <row r="150" spans="1:13" ht="39.75" customHeight="1">
      <c r="A150" s="140"/>
      <c r="B150" s="134"/>
      <c r="C150" s="137"/>
      <c r="D150" s="140"/>
      <c r="E150" s="140"/>
      <c r="F150" s="137"/>
      <c r="G150" s="190"/>
      <c r="H150" s="77"/>
      <c r="I150" s="122">
        <v>43322</v>
      </c>
      <c r="J150" s="127">
        <v>6400</v>
      </c>
      <c r="K150" s="121" t="s">
        <v>389</v>
      </c>
      <c r="L150" s="121" t="s">
        <v>390</v>
      </c>
      <c r="M150" s="143"/>
    </row>
    <row r="151" spans="1:13" ht="39.75" customHeight="1">
      <c r="A151" s="140"/>
      <c r="B151" s="134"/>
      <c r="C151" s="137"/>
      <c r="D151" s="140"/>
      <c r="E151" s="140"/>
      <c r="F151" s="137"/>
      <c r="G151" s="190"/>
      <c r="H151" s="77"/>
      <c r="I151" s="122">
        <v>43322</v>
      </c>
      <c r="J151" s="127">
        <v>20726</v>
      </c>
      <c r="K151" s="121" t="s">
        <v>391</v>
      </c>
      <c r="L151" s="121" t="s">
        <v>392</v>
      </c>
      <c r="M151" s="143"/>
    </row>
    <row r="152" spans="1:13" ht="39.75" customHeight="1">
      <c r="A152" s="140"/>
      <c r="B152" s="134"/>
      <c r="C152" s="137"/>
      <c r="D152" s="140"/>
      <c r="E152" s="140"/>
      <c r="F152" s="137"/>
      <c r="G152" s="190"/>
      <c r="H152" s="77"/>
      <c r="I152" s="122">
        <v>43322</v>
      </c>
      <c r="J152" s="127">
        <v>80240</v>
      </c>
      <c r="K152" s="121" t="s">
        <v>393</v>
      </c>
      <c r="L152" s="121" t="s">
        <v>394</v>
      </c>
      <c r="M152" s="143"/>
    </row>
    <row r="153" spans="1:13" ht="39.75" customHeight="1">
      <c r="A153" s="140"/>
      <c r="B153" s="134"/>
      <c r="C153" s="137"/>
      <c r="D153" s="140"/>
      <c r="E153" s="140"/>
      <c r="F153" s="137"/>
      <c r="G153" s="190"/>
      <c r="H153" s="77"/>
      <c r="I153" s="122">
        <v>43322</v>
      </c>
      <c r="J153" s="127">
        <v>29840</v>
      </c>
      <c r="K153" s="121" t="s">
        <v>395</v>
      </c>
      <c r="L153" s="121" t="s">
        <v>396</v>
      </c>
      <c r="M153" s="143"/>
    </row>
    <row r="154" spans="1:13" ht="39.75" customHeight="1">
      <c r="A154" s="140"/>
      <c r="B154" s="134"/>
      <c r="C154" s="137"/>
      <c r="D154" s="140"/>
      <c r="E154" s="140"/>
      <c r="F154" s="137"/>
      <c r="G154" s="190"/>
      <c r="H154" s="77"/>
      <c r="I154" s="122">
        <v>43323</v>
      </c>
      <c r="J154" s="127">
        <v>600</v>
      </c>
      <c r="K154" s="121" t="s">
        <v>397</v>
      </c>
      <c r="L154" s="121" t="s">
        <v>398</v>
      </c>
      <c r="M154" s="143"/>
    </row>
    <row r="155" spans="1:13" ht="39.75" customHeight="1">
      <c r="A155" s="140"/>
      <c r="B155" s="134"/>
      <c r="C155" s="137"/>
      <c r="D155" s="140"/>
      <c r="E155" s="140"/>
      <c r="F155" s="137"/>
      <c r="G155" s="190"/>
      <c r="H155" s="77"/>
      <c r="I155" s="122">
        <v>43323</v>
      </c>
      <c r="J155" s="127">
        <v>1120</v>
      </c>
      <c r="K155" s="121" t="s">
        <v>399</v>
      </c>
      <c r="L155" s="121" t="s">
        <v>400</v>
      </c>
      <c r="M155" s="143"/>
    </row>
    <row r="156" spans="1:13" ht="39.75" customHeight="1">
      <c r="A156" s="140"/>
      <c r="B156" s="134"/>
      <c r="C156" s="137"/>
      <c r="D156" s="140"/>
      <c r="E156" s="140"/>
      <c r="F156" s="137"/>
      <c r="G156" s="190"/>
      <c r="H156" s="77"/>
      <c r="I156" s="122">
        <v>43323</v>
      </c>
      <c r="J156" s="127">
        <v>58175</v>
      </c>
      <c r="K156" s="121" t="s">
        <v>401</v>
      </c>
      <c r="L156" s="121" t="s">
        <v>402</v>
      </c>
      <c r="M156" s="143"/>
    </row>
    <row r="157" spans="1:13" ht="39.75" customHeight="1">
      <c r="A157" s="140"/>
      <c r="B157" s="134"/>
      <c r="C157" s="137"/>
      <c r="D157" s="140"/>
      <c r="E157" s="140"/>
      <c r="F157" s="137"/>
      <c r="G157" s="190"/>
      <c r="H157" s="77"/>
      <c r="I157" s="122">
        <v>43323</v>
      </c>
      <c r="J157" s="127">
        <v>71953</v>
      </c>
      <c r="K157" s="121" t="s">
        <v>403</v>
      </c>
      <c r="L157" s="121" t="s">
        <v>404</v>
      </c>
      <c r="M157" s="143"/>
    </row>
    <row r="158" spans="1:13" ht="39.75" customHeight="1">
      <c r="A158" s="140"/>
      <c r="B158" s="134"/>
      <c r="C158" s="137"/>
      <c r="D158" s="140"/>
      <c r="E158" s="140"/>
      <c r="F158" s="137"/>
      <c r="G158" s="190"/>
      <c r="H158" s="77"/>
      <c r="I158" s="122">
        <v>43323</v>
      </c>
      <c r="J158" s="127">
        <v>88554.6</v>
      </c>
      <c r="K158" s="121" t="s">
        <v>405</v>
      </c>
      <c r="L158" s="121" t="s">
        <v>406</v>
      </c>
      <c r="M158" s="143"/>
    </row>
    <row r="159" spans="1:13" ht="39.75" customHeight="1">
      <c r="A159" s="140"/>
      <c r="B159" s="134"/>
      <c r="C159" s="137"/>
      <c r="D159" s="140"/>
      <c r="E159" s="140"/>
      <c r="F159" s="137"/>
      <c r="G159" s="190"/>
      <c r="H159" s="77"/>
      <c r="I159" s="122">
        <v>43326</v>
      </c>
      <c r="J159" s="127">
        <v>27204</v>
      </c>
      <c r="K159" s="121" t="s">
        <v>407</v>
      </c>
      <c r="L159" s="121" t="s">
        <v>408</v>
      </c>
      <c r="M159" s="143"/>
    </row>
    <row r="160" spans="1:13" ht="39.75" customHeight="1">
      <c r="A160" s="140"/>
      <c r="B160" s="134"/>
      <c r="C160" s="137"/>
      <c r="D160" s="140"/>
      <c r="E160" s="140"/>
      <c r="F160" s="137"/>
      <c r="G160" s="190"/>
      <c r="H160" s="77"/>
      <c r="I160" s="122">
        <v>43326</v>
      </c>
      <c r="J160" s="127">
        <v>14512</v>
      </c>
      <c r="K160" s="121" t="s">
        <v>409</v>
      </c>
      <c r="L160" s="121" t="s">
        <v>410</v>
      </c>
      <c r="M160" s="143"/>
    </row>
    <row r="161" spans="1:13" ht="39.75" customHeight="1">
      <c r="A161" s="141"/>
      <c r="B161" s="135"/>
      <c r="C161" s="138"/>
      <c r="D161" s="141"/>
      <c r="E161" s="141"/>
      <c r="F161" s="138"/>
      <c r="G161" s="189"/>
      <c r="H161" s="77"/>
      <c r="I161" s="122">
        <v>43332</v>
      </c>
      <c r="J161" s="127">
        <v>125162</v>
      </c>
      <c r="K161" s="121" t="s">
        <v>411</v>
      </c>
      <c r="L161" s="121" t="s">
        <v>412</v>
      </c>
      <c r="M161" s="144"/>
    </row>
    <row r="162" spans="1:13" ht="39.75" customHeight="1">
      <c r="A162" s="89">
        <v>53</v>
      </c>
      <c r="B162" s="94">
        <v>43280</v>
      </c>
      <c r="C162" s="93" t="s">
        <v>207</v>
      </c>
      <c r="D162" s="89"/>
      <c r="E162" s="88"/>
      <c r="F162" s="93" t="s">
        <v>333</v>
      </c>
      <c r="G162" s="92">
        <v>16670</v>
      </c>
      <c r="H162" s="77"/>
      <c r="I162" s="94"/>
      <c r="J162" s="95"/>
      <c r="K162" s="113"/>
      <c r="L162" s="96"/>
      <c r="M162" s="118">
        <f>G162-J162</f>
        <v>16670</v>
      </c>
    </row>
    <row r="163" spans="1:13" ht="48" customHeight="1">
      <c r="A163" s="139">
        <v>54</v>
      </c>
      <c r="B163" s="133">
        <v>43251</v>
      </c>
      <c r="C163" s="136"/>
      <c r="D163" s="139"/>
      <c r="E163" s="136" t="s">
        <v>270</v>
      </c>
      <c r="F163" s="136" t="s">
        <v>334</v>
      </c>
      <c r="G163" s="188">
        <v>500000</v>
      </c>
      <c r="H163" s="77"/>
      <c r="I163" s="94">
        <v>43280</v>
      </c>
      <c r="J163" s="95">
        <v>350000</v>
      </c>
      <c r="K163" s="93" t="s">
        <v>185</v>
      </c>
      <c r="L163" s="93" t="s">
        <v>186</v>
      </c>
      <c r="M163" s="142">
        <f>G163-J163-J164</f>
        <v>25000</v>
      </c>
    </row>
    <row r="164" spans="1:13" ht="48" customHeight="1">
      <c r="A164" s="141"/>
      <c r="B164" s="135"/>
      <c r="C164" s="138"/>
      <c r="D164" s="141"/>
      <c r="E164" s="138"/>
      <c r="F164" s="138"/>
      <c r="G164" s="189"/>
      <c r="H164" s="77"/>
      <c r="I164" s="122">
        <v>43306</v>
      </c>
      <c r="J164" s="120">
        <v>125000</v>
      </c>
      <c r="K164" s="121" t="s">
        <v>343</v>
      </c>
      <c r="L164" s="121" t="s">
        <v>344</v>
      </c>
      <c r="M164" s="144"/>
    </row>
    <row r="165" spans="1:13" ht="39.75" customHeight="1">
      <c r="A165" s="89">
        <v>55</v>
      </c>
      <c r="B165" s="94">
        <v>43256</v>
      </c>
      <c r="C165" s="113"/>
      <c r="D165" s="89"/>
      <c r="E165" s="113" t="s">
        <v>216</v>
      </c>
      <c r="F165" s="96" t="s">
        <v>335</v>
      </c>
      <c r="G165" s="95">
        <v>1849200</v>
      </c>
      <c r="H165" s="77"/>
      <c r="I165" s="94">
        <v>43257</v>
      </c>
      <c r="J165" s="95">
        <v>1849200</v>
      </c>
      <c r="K165" s="114" t="s">
        <v>336</v>
      </c>
      <c r="L165" s="96" t="s">
        <v>337</v>
      </c>
      <c r="M165" s="118">
        <f aca="true" t="shared" si="2" ref="M165:M170">G165-J165</f>
        <v>0</v>
      </c>
    </row>
    <row r="166" spans="1:13" ht="39.75" customHeight="1">
      <c r="A166" s="89">
        <v>56</v>
      </c>
      <c r="B166" s="94">
        <v>43263</v>
      </c>
      <c r="C166" s="113"/>
      <c r="D166" s="89"/>
      <c r="E166" s="113" t="s">
        <v>338</v>
      </c>
      <c r="F166" s="96" t="s">
        <v>339</v>
      </c>
      <c r="G166" s="95">
        <v>50000</v>
      </c>
      <c r="H166" s="77"/>
      <c r="I166" s="94"/>
      <c r="J166" s="95"/>
      <c r="K166" s="113"/>
      <c r="L166" s="96"/>
      <c r="M166" s="118">
        <f t="shared" si="2"/>
        <v>50000</v>
      </c>
    </row>
    <row r="167" spans="1:13" ht="39.75" customHeight="1">
      <c r="A167" s="89">
        <v>57</v>
      </c>
      <c r="B167" s="91">
        <v>43279</v>
      </c>
      <c r="C167" s="113"/>
      <c r="D167" s="89"/>
      <c r="E167" s="115" t="s">
        <v>17</v>
      </c>
      <c r="F167" s="96" t="s">
        <v>188</v>
      </c>
      <c r="G167" s="92">
        <v>1000000</v>
      </c>
      <c r="H167" s="77"/>
      <c r="I167" s="94"/>
      <c r="J167" s="95"/>
      <c r="K167" s="113"/>
      <c r="L167" s="96"/>
      <c r="M167" s="118">
        <f t="shared" si="2"/>
        <v>1000000</v>
      </c>
    </row>
    <row r="168" spans="1:13" ht="39.75" customHeight="1">
      <c r="A168" s="89">
        <v>58</v>
      </c>
      <c r="B168" s="91">
        <v>43279</v>
      </c>
      <c r="C168" s="113"/>
      <c r="D168" s="89"/>
      <c r="E168" s="115" t="s">
        <v>17</v>
      </c>
      <c r="F168" s="96" t="s">
        <v>189</v>
      </c>
      <c r="G168" s="92">
        <v>956200</v>
      </c>
      <c r="H168" s="77"/>
      <c r="I168" s="94"/>
      <c r="J168" s="95"/>
      <c r="K168" s="113"/>
      <c r="L168" s="96"/>
      <c r="M168" s="118">
        <f t="shared" si="2"/>
        <v>956200</v>
      </c>
    </row>
    <row r="169" spans="1:13" ht="39.75" customHeight="1">
      <c r="A169" s="89">
        <v>59</v>
      </c>
      <c r="B169" s="91">
        <v>43293</v>
      </c>
      <c r="C169" s="113"/>
      <c r="D169" s="89"/>
      <c r="E169" s="115" t="s">
        <v>187</v>
      </c>
      <c r="F169" s="96" t="s">
        <v>190</v>
      </c>
      <c r="G169" s="92">
        <v>28822</v>
      </c>
      <c r="H169" s="77"/>
      <c r="I169" s="94"/>
      <c r="J169" s="95"/>
      <c r="K169" s="113"/>
      <c r="L169" s="96"/>
      <c r="M169" s="118">
        <f t="shared" si="2"/>
        <v>28822</v>
      </c>
    </row>
    <row r="170" spans="1:13" ht="39.75" customHeight="1">
      <c r="A170" s="117">
        <v>60</v>
      </c>
      <c r="B170" s="124">
        <v>43263</v>
      </c>
      <c r="C170" s="113"/>
      <c r="D170" s="117"/>
      <c r="E170" s="115" t="s">
        <v>345</v>
      </c>
      <c r="F170" s="123" t="s">
        <v>351</v>
      </c>
      <c r="G170" s="92">
        <v>20000</v>
      </c>
      <c r="H170" s="77"/>
      <c r="I170" s="94">
        <v>43336</v>
      </c>
      <c r="J170" s="95">
        <v>20000</v>
      </c>
      <c r="K170" s="115" t="s">
        <v>355</v>
      </c>
      <c r="L170" s="123" t="s">
        <v>356</v>
      </c>
      <c r="M170" s="118">
        <f t="shared" si="2"/>
        <v>0</v>
      </c>
    </row>
    <row r="171" spans="1:13" ht="39.75" customHeight="1">
      <c r="A171" s="117">
        <v>61</v>
      </c>
      <c r="B171" s="124">
        <v>43263</v>
      </c>
      <c r="C171" s="113"/>
      <c r="D171" s="117"/>
      <c r="E171" s="115" t="s">
        <v>346</v>
      </c>
      <c r="F171" s="123" t="s">
        <v>351</v>
      </c>
      <c r="G171" s="92">
        <v>20000</v>
      </c>
      <c r="H171" s="77"/>
      <c r="I171" s="94">
        <v>43336</v>
      </c>
      <c r="J171" s="95">
        <v>20000</v>
      </c>
      <c r="K171" s="115" t="s">
        <v>355</v>
      </c>
      <c r="L171" s="123" t="s">
        <v>356</v>
      </c>
      <c r="M171" s="118">
        <f aca="true" t="shared" si="3" ref="M171:M178">G171-J171</f>
        <v>0</v>
      </c>
    </row>
    <row r="172" spans="1:13" ht="39.75" customHeight="1">
      <c r="A172" s="117">
        <v>62</v>
      </c>
      <c r="B172" s="124">
        <v>43263</v>
      </c>
      <c r="C172" s="113"/>
      <c r="D172" s="117"/>
      <c r="E172" s="115" t="s">
        <v>347</v>
      </c>
      <c r="F172" s="123" t="s">
        <v>351</v>
      </c>
      <c r="G172" s="92">
        <v>20000</v>
      </c>
      <c r="H172" s="77"/>
      <c r="I172" s="94">
        <v>43336</v>
      </c>
      <c r="J172" s="95">
        <v>20000</v>
      </c>
      <c r="K172" s="115" t="s">
        <v>355</v>
      </c>
      <c r="L172" s="123" t="s">
        <v>356</v>
      </c>
      <c r="M172" s="118">
        <f t="shared" si="3"/>
        <v>0</v>
      </c>
    </row>
    <row r="173" spans="1:13" ht="39.75" customHeight="1">
      <c r="A173" s="117">
        <v>63</v>
      </c>
      <c r="B173" s="124">
        <v>43262</v>
      </c>
      <c r="C173" s="113"/>
      <c r="D173" s="117"/>
      <c r="E173" s="115" t="s">
        <v>348</v>
      </c>
      <c r="F173" s="123" t="s">
        <v>351</v>
      </c>
      <c r="G173" s="92">
        <v>20000</v>
      </c>
      <c r="H173" s="77"/>
      <c r="I173" s="94">
        <v>43336</v>
      </c>
      <c r="J173" s="95">
        <v>20000</v>
      </c>
      <c r="K173" s="115" t="s">
        <v>355</v>
      </c>
      <c r="L173" s="123" t="s">
        <v>356</v>
      </c>
      <c r="M173" s="118">
        <f t="shared" si="3"/>
        <v>0</v>
      </c>
    </row>
    <row r="174" spans="1:13" ht="39.75" customHeight="1">
      <c r="A174" s="117">
        <v>64</v>
      </c>
      <c r="B174" s="124">
        <v>43262</v>
      </c>
      <c r="C174" s="113"/>
      <c r="D174" s="117"/>
      <c r="E174" s="115" t="s">
        <v>349</v>
      </c>
      <c r="F174" s="123" t="s">
        <v>351</v>
      </c>
      <c r="G174" s="92">
        <v>20000</v>
      </c>
      <c r="H174" s="77"/>
      <c r="I174" s="94">
        <v>43336</v>
      </c>
      <c r="J174" s="95">
        <v>20000</v>
      </c>
      <c r="K174" s="115" t="s">
        <v>355</v>
      </c>
      <c r="L174" s="123" t="s">
        <v>356</v>
      </c>
      <c r="M174" s="118">
        <f t="shared" si="3"/>
        <v>0</v>
      </c>
    </row>
    <row r="175" spans="1:13" ht="39.75" customHeight="1">
      <c r="A175" s="117">
        <v>65</v>
      </c>
      <c r="B175" s="124">
        <v>43262</v>
      </c>
      <c r="C175" s="113"/>
      <c r="D175" s="117"/>
      <c r="E175" s="115" t="s">
        <v>350</v>
      </c>
      <c r="F175" s="123" t="s">
        <v>351</v>
      </c>
      <c r="G175" s="92">
        <v>30000</v>
      </c>
      <c r="H175" s="77"/>
      <c r="I175" s="94"/>
      <c r="J175" s="95"/>
      <c r="K175" s="113"/>
      <c r="L175" s="96"/>
      <c r="M175" s="118">
        <f t="shared" si="3"/>
        <v>30000</v>
      </c>
    </row>
    <row r="176" spans="1:13" ht="39.75" customHeight="1">
      <c r="A176" s="117">
        <v>66</v>
      </c>
      <c r="B176" s="91">
        <v>43263</v>
      </c>
      <c r="C176" s="113"/>
      <c r="D176" s="117"/>
      <c r="E176" s="115" t="s">
        <v>352</v>
      </c>
      <c r="F176" s="123" t="s">
        <v>351</v>
      </c>
      <c r="G176" s="92">
        <v>30000</v>
      </c>
      <c r="H176" s="77"/>
      <c r="I176" s="94"/>
      <c r="J176" s="95"/>
      <c r="K176" s="113"/>
      <c r="L176" s="96"/>
      <c r="M176" s="118">
        <f t="shared" si="3"/>
        <v>30000</v>
      </c>
    </row>
    <row r="177" spans="1:13" ht="39.75" customHeight="1">
      <c r="A177" s="117">
        <v>67</v>
      </c>
      <c r="B177" s="91">
        <v>43262</v>
      </c>
      <c r="C177" s="113"/>
      <c r="D177" s="117"/>
      <c r="E177" s="115" t="s">
        <v>353</v>
      </c>
      <c r="F177" s="123" t="s">
        <v>351</v>
      </c>
      <c r="G177" s="92">
        <v>20000</v>
      </c>
      <c r="H177" s="77"/>
      <c r="I177" s="94"/>
      <c r="J177" s="95"/>
      <c r="K177" s="113"/>
      <c r="L177" s="96"/>
      <c r="M177" s="118">
        <f t="shared" si="3"/>
        <v>20000</v>
      </c>
    </row>
    <row r="178" spans="1:13" ht="39.75" customHeight="1">
      <c r="A178" s="117">
        <v>68</v>
      </c>
      <c r="B178" s="91">
        <v>43265</v>
      </c>
      <c r="C178" s="113"/>
      <c r="D178" s="117"/>
      <c r="E178" s="115" t="s">
        <v>354</v>
      </c>
      <c r="F178" s="123" t="s">
        <v>351</v>
      </c>
      <c r="G178" s="92">
        <v>20000</v>
      </c>
      <c r="H178" s="77"/>
      <c r="I178" s="94"/>
      <c r="J178" s="95"/>
      <c r="K178" s="113"/>
      <c r="L178" s="96"/>
      <c r="M178" s="118">
        <f t="shared" si="3"/>
        <v>20000</v>
      </c>
    </row>
    <row r="179" spans="1:13" ht="39.75" customHeight="1">
      <c r="A179" s="117">
        <v>69</v>
      </c>
      <c r="B179" s="91">
        <v>43307</v>
      </c>
      <c r="C179" s="113"/>
      <c r="D179" s="117"/>
      <c r="E179" s="115" t="s">
        <v>17</v>
      </c>
      <c r="F179" s="123" t="s">
        <v>357</v>
      </c>
      <c r="G179" s="120">
        <v>374600</v>
      </c>
      <c r="H179" s="77"/>
      <c r="I179" s="94"/>
      <c r="J179" s="95"/>
      <c r="K179" s="113"/>
      <c r="L179" s="96"/>
      <c r="M179" s="118">
        <f>G179-J179</f>
        <v>374600</v>
      </c>
    </row>
    <row r="180" spans="1:13" ht="39.75" customHeight="1">
      <c r="A180" s="117">
        <v>70</v>
      </c>
      <c r="B180" s="91">
        <v>43315</v>
      </c>
      <c r="C180" s="113"/>
      <c r="D180" s="117"/>
      <c r="E180" s="115" t="s">
        <v>17</v>
      </c>
      <c r="F180" s="123" t="s">
        <v>358</v>
      </c>
      <c r="G180" s="92">
        <v>5649000</v>
      </c>
      <c r="H180" s="77"/>
      <c r="I180" s="94">
        <v>43323</v>
      </c>
      <c r="J180" s="95">
        <v>5649000</v>
      </c>
      <c r="K180" s="115" t="s">
        <v>360</v>
      </c>
      <c r="L180" s="123" t="s">
        <v>17</v>
      </c>
      <c r="M180" s="118">
        <f>G180-J180</f>
        <v>0</v>
      </c>
    </row>
    <row r="181" spans="1:13" ht="39.75" customHeight="1">
      <c r="A181" s="117">
        <v>71</v>
      </c>
      <c r="B181" s="91">
        <v>43315</v>
      </c>
      <c r="C181" s="113"/>
      <c r="D181" s="117"/>
      <c r="E181" s="115" t="s">
        <v>17</v>
      </c>
      <c r="F181" s="123" t="s">
        <v>359</v>
      </c>
      <c r="G181" s="92">
        <v>1707407.66</v>
      </c>
      <c r="H181" s="77"/>
      <c r="I181" s="94">
        <v>43321</v>
      </c>
      <c r="J181" s="95">
        <v>1707407.66</v>
      </c>
      <c r="K181" s="115" t="s">
        <v>361</v>
      </c>
      <c r="L181" s="123" t="s">
        <v>17</v>
      </c>
      <c r="M181" s="118">
        <f>G181-J181</f>
        <v>0</v>
      </c>
    </row>
    <row r="182" spans="1:13" ht="39.75" customHeight="1">
      <c r="A182" s="117">
        <v>72</v>
      </c>
      <c r="B182" s="128">
        <v>43308</v>
      </c>
      <c r="C182" s="129" t="s">
        <v>413</v>
      </c>
      <c r="D182" s="117"/>
      <c r="E182" s="115"/>
      <c r="F182" s="129" t="s">
        <v>415</v>
      </c>
      <c r="G182" s="130">
        <v>20000</v>
      </c>
      <c r="H182" s="77"/>
      <c r="I182" s="94"/>
      <c r="J182" s="95"/>
      <c r="K182" s="115"/>
      <c r="L182" s="123"/>
      <c r="M182" s="118">
        <f>G182-L182</f>
        <v>20000</v>
      </c>
    </row>
    <row r="183" spans="1:13" ht="39.75" customHeight="1">
      <c r="A183" s="117">
        <v>73</v>
      </c>
      <c r="B183" s="128">
        <v>43321</v>
      </c>
      <c r="C183" s="129" t="s">
        <v>414</v>
      </c>
      <c r="D183" s="117"/>
      <c r="E183" s="115"/>
      <c r="F183" s="129" t="s">
        <v>416</v>
      </c>
      <c r="G183" s="130">
        <v>10000</v>
      </c>
      <c r="H183" s="77"/>
      <c r="I183" s="94"/>
      <c r="J183" s="95"/>
      <c r="K183" s="115"/>
      <c r="L183" s="123"/>
      <c r="M183" s="118">
        <f>G183-L183</f>
        <v>10000</v>
      </c>
    </row>
    <row r="184" spans="1:13" ht="39.75" customHeight="1">
      <c r="A184" s="72">
        <v>74</v>
      </c>
      <c r="B184" s="119">
        <v>43326</v>
      </c>
      <c r="C184" s="131" t="s">
        <v>417</v>
      </c>
      <c r="D184" s="117"/>
      <c r="E184" s="115"/>
      <c r="F184" s="131" t="s">
        <v>418</v>
      </c>
      <c r="G184" s="132">
        <v>10000</v>
      </c>
      <c r="H184" s="77"/>
      <c r="I184" s="94"/>
      <c r="J184" s="95"/>
      <c r="K184" s="115"/>
      <c r="L184" s="123"/>
      <c r="M184" s="118">
        <f>G184-L184</f>
        <v>10000</v>
      </c>
    </row>
    <row r="185" spans="1:13" ht="39.75" customHeight="1">
      <c r="A185" s="117">
        <v>75</v>
      </c>
      <c r="B185" s="128">
        <v>43329</v>
      </c>
      <c r="C185" s="129" t="s">
        <v>419</v>
      </c>
      <c r="D185" s="117"/>
      <c r="E185" s="129"/>
      <c r="F185" s="129" t="s">
        <v>420</v>
      </c>
      <c r="G185" s="130">
        <v>30000</v>
      </c>
      <c r="H185" s="77"/>
      <c r="I185" s="94"/>
      <c r="J185" s="95"/>
      <c r="K185" s="115"/>
      <c r="L185" s="123"/>
      <c r="M185" s="118">
        <f>G185-J185</f>
        <v>30000</v>
      </c>
    </row>
    <row r="186" spans="1:13" ht="39.75" customHeight="1">
      <c r="A186" s="117">
        <v>76</v>
      </c>
      <c r="B186" s="128">
        <v>43334</v>
      </c>
      <c r="C186" s="129" t="s">
        <v>421</v>
      </c>
      <c r="D186" s="117"/>
      <c r="E186" s="129"/>
      <c r="F186" s="129" t="s">
        <v>423</v>
      </c>
      <c r="G186" s="130">
        <v>5000</v>
      </c>
      <c r="H186" s="77"/>
      <c r="I186" s="94"/>
      <c r="J186" s="95"/>
      <c r="K186" s="115"/>
      <c r="L186" s="123"/>
      <c r="M186" s="118">
        <f>G186-J186</f>
        <v>5000</v>
      </c>
    </row>
    <row r="187" spans="1:13" ht="39.75" customHeight="1">
      <c r="A187" s="117">
        <v>77</v>
      </c>
      <c r="B187" s="128">
        <v>43334</v>
      </c>
      <c r="C187" s="129" t="s">
        <v>422</v>
      </c>
      <c r="D187" s="117"/>
      <c r="E187" s="129"/>
      <c r="F187" s="129" t="s">
        <v>424</v>
      </c>
      <c r="G187" s="130">
        <v>10000</v>
      </c>
      <c r="H187" s="77"/>
      <c r="I187" s="94"/>
      <c r="J187" s="95"/>
      <c r="K187" s="115"/>
      <c r="L187" s="123"/>
      <c r="M187" s="118">
        <f>G187-J187</f>
        <v>10000</v>
      </c>
    </row>
    <row r="188" spans="1:13" ht="39.75" customHeight="1">
      <c r="A188" s="89"/>
      <c r="B188" s="90"/>
      <c r="C188" s="88"/>
      <c r="D188" s="89"/>
      <c r="E188" s="88"/>
      <c r="F188" s="89" t="s">
        <v>340</v>
      </c>
      <c r="G188" s="87">
        <f>SUM(G5:G187)</f>
        <v>49826571.86</v>
      </c>
      <c r="H188" s="87"/>
      <c r="I188" s="98"/>
      <c r="J188" s="87">
        <f>SUM(J5:J187)</f>
        <v>43010153.66</v>
      </c>
      <c r="K188" s="99"/>
      <c r="L188" s="97"/>
      <c r="M188" s="118">
        <f>SUM(M5:M187)</f>
        <v>6816418.199999999</v>
      </c>
    </row>
    <row r="191" ht="19.5" customHeight="1">
      <c r="K191" s="73"/>
    </row>
    <row r="192" ht="19.5" customHeight="1">
      <c r="K192" s="73"/>
    </row>
    <row r="193" ht="19.5" customHeight="1">
      <c r="K193" s="73"/>
    </row>
    <row r="207" ht="19.5" customHeight="1">
      <c r="M207" s="82"/>
    </row>
    <row r="208" ht="19.5" customHeight="1">
      <c r="M208" s="82"/>
    </row>
    <row r="209" ht="19.5" customHeight="1">
      <c r="M209" s="82"/>
    </row>
    <row r="210" ht="19.5" customHeight="1">
      <c r="M210" s="82"/>
    </row>
  </sheetData>
  <sheetProtection/>
  <autoFilter ref="A4:N188"/>
  <mergeCells count="174">
    <mergeCell ref="A147:A161"/>
    <mergeCell ref="M114:M118"/>
    <mergeCell ref="A119:A120"/>
    <mergeCell ref="B119:B120"/>
    <mergeCell ref="C119:C120"/>
    <mergeCell ref="D119:D120"/>
    <mergeCell ref="F119:F120"/>
    <mergeCell ref="G119:G120"/>
    <mergeCell ref="M119:M120"/>
    <mergeCell ref="G163:G164"/>
    <mergeCell ref="M163:M164"/>
    <mergeCell ref="G147:G161"/>
    <mergeCell ref="M147:M161"/>
    <mergeCell ref="G122:G136"/>
    <mergeCell ref="M122:M136"/>
    <mergeCell ref="F163:F164"/>
    <mergeCell ref="A114:A118"/>
    <mergeCell ref="B114:B118"/>
    <mergeCell ref="A106:A113"/>
    <mergeCell ref="B106:B113"/>
    <mergeCell ref="C106:C113"/>
    <mergeCell ref="D106:D113"/>
    <mergeCell ref="E106:E113"/>
    <mergeCell ref="F106:F113"/>
    <mergeCell ref="E119:E120"/>
    <mergeCell ref="F103:F104"/>
    <mergeCell ref="E122:E136"/>
    <mergeCell ref="F122:F136"/>
    <mergeCell ref="G106:G113"/>
    <mergeCell ref="M106:M113"/>
    <mergeCell ref="A163:A164"/>
    <mergeCell ref="B163:B164"/>
    <mergeCell ref="C163:C164"/>
    <mergeCell ref="D163:D164"/>
    <mergeCell ref="E163:E164"/>
    <mergeCell ref="A103:A104"/>
    <mergeCell ref="B103:B104"/>
    <mergeCell ref="C103:C104"/>
    <mergeCell ref="D103:D104"/>
    <mergeCell ref="A56:A68"/>
    <mergeCell ref="A122:A136"/>
    <mergeCell ref="B122:B136"/>
    <mergeCell ref="C122:C136"/>
    <mergeCell ref="D122:D136"/>
    <mergeCell ref="B56:B68"/>
    <mergeCell ref="C56:C68"/>
    <mergeCell ref="C91:C93"/>
    <mergeCell ref="D91:D93"/>
    <mergeCell ref="M53:M54"/>
    <mergeCell ref="G103:G104"/>
    <mergeCell ref="M103:M104"/>
    <mergeCell ref="M91:M93"/>
    <mergeCell ref="G91:G93"/>
    <mergeCell ref="E103:E104"/>
    <mergeCell ref="A3:G3"/>
    <mergeCell ref="H3:M3"/>
    <mergeCell ref="A47:A48"/>
    <mergeCell ref="A49:A50"/>
    <mergeCell ref="A51:A52"/>
    <mergeCell ref="A53:A54"/>
    <mergeCell ref="D14:D16"/>
    <mergeCell ref="E14:E16"/>
    <mergeCell ref="F14:F16"/>
    <mergeCell ref="C38:C42"/>
    <mergeCell ref="A14:A16"/>
    <mergeCell ref="A38:A42"/>
    <mergeCell ref="F56:F68"/>
    <mergeCell ref="G56:G68"/>
    <mergeCell ref="B53:B54"/>
    <mergeCell ref="G53:G54"/>
    <mergeCell ref="E51:E52"/>
    <mergeCell ref="G51:G52"/>
    <mergeCell ref="C14:C16"/>
    <mergeCell ref="F38:F42"/>
    <mergeCell ref="D56:D68"/>
    <mergeCell ref="E56:E68"/>
    <mergeCell ref="B49:B50"/>
    <mergeCell ref="C53:C54"/>
    <mergeCell ref="F53:F54"/>
    <mergeCell ref="D53:D54"/>
    <mergeCell ref="E53:E54"/>
    <mergeCell ref="D51:D52"/>
    <mergeCell ref="B51:B52"/>
    <mergeCell ref="C51:C52"/>
    <mergeCell ref="E38:E42"/>
    <mergeCell ref="A28:A31"/>
    <mergeCell ref="B28:B31"/>
    <mergeCell ref="C28:C31"/>
    <mergeCell ref="D28:D31"/>
    <mergeCell ref="E28:E31"/>
    <mergeCell ref="B38:B42"/>
    <mergeCell ref="B91:B93"/>
    <mergeCell ref="G95:G96"/>
    <mergeCell ref="M95:M96"/>
    <mergeCell ref="A91:A93"/>
    <mergeCell ref="G14:G16"/>
    <mergeCell ref="C49:C50"/>
    <mergeCell ref="D49:D50"/>
    <mergeCell ref="E49:E50"/>
    <mergeCell ref="F49:F50"/>
    <mergeCell ref="B47:B48"/>
    <mergeCell ref="M69:M84"/>
    <mergeCell ref="A1:M2"/>
    <mergeCell ref="L16:L17"/>
    <mergeCell ref="M14:M16"/>
    <mergeCell ref="M56:M68"/>
    <mergeCell ref="A95:A96"/>
    <mergeCell ref="B95:B96"/>
    <mergeCell ref="C95:C96"/>
    <mergeCell ref="D95:D96"/>
    <mergeCell ref="E95:E96"/>
    <mergeCell ref="B14:B16"/>
    <mergeCell ref="A69:A84"/>
    <mergeCell ref="B69:B84"/>
    <mergeCell ref="C69:C84"/>
    <mergeCell ref="D69:D84"/>
    <mergeCell ref="E69:E84"/>
    <mergeCell ref="C47:C48"/>
    <mergeCell ref="D47:D48"/>
    <mergeCell ref="E47:E48"/>
    <mergeCell ref="D38:D42"/>
    <mergeCell ref="B5:B13"/>
    <mergeCell ref="C5:C13"/>
    <mergeCell ref="D5:D13"/>
    <mergeCell ref="E5:E13"/>
    <mergeCell ref="F5:F13"/>
    <mergeCell ref="G5:G13"/>
    <mergeCell ref="M5:M13"/>
    <mergeCell ref="A20:A27"/>
    <mergeCell ref="B20:B27"/>
    <mergeCell ref="C20:C27"/>
    <mergeCell ref="D20:D27"/>
    <mergeCell ref="E20:E27"/>
    <mergeCell ref="F20:F27"/>
    <mergeCell ref="G20:G27"/>
    <mergeCell ref="M20:M27"/>
    <mergeCell ref="A5:A13"/>
    <mergeCell ref="M28:M31"/>
    <mergeCell ref="A33:A36"/>
    <mergeCell ref="B33:B36"/>
    <mergeCell ref="C33:C36"/>
    <mergeCell ref="D33:D36"/>
    <mergeCell ref="E33:E36"/>
    <mergeCell ref="F33:F36"/>
    <mergeCell ref="G33:G36"/>
    <mergeCell ref="M33:M36"/>
    <mergeCell ref="F28:F31"/>
    <mergeCell ref="C114:C118"/>
    <mergeCell ref="D114:D118"/>
    <mergeCell ref="E114:E118"/>
    <mergeCell ref="F114:F118"/>
    <mergeCell ref="G114:G118"/>
    <mergeCell ref="G49:G50"/>
    <mergeCell ref="F51:F52"/>
    <mergeCell ref="F69:F84"/>
    <mergeCell ref="E91:E93"/>
    <mergeCell ref="F91:F93"/>
    <mergeCell ref="G43:G46"/>
    <mergeCell ref="G28:G31"/>
    <mergeCell ref="G38:G42"/>
    <mergeCell ref="G69:G84"/>
    <mergeCell ref="F95:F96"/>
    <mergeCell ref="G47:G48"/>
    <mergeCell ref="F47:F48"/>
    <mergeCell ref="B147:B161"/>
    <mergeCell ref="C147:C161"/>
    <mergeCell ref="D147:D161"/>
    <mergeCell ref="E147:E161"/>
    <mergeCell ref="F147:F161"/>
    <mergeCell ref="M43:M46"/>
    <mergeCell ref="B43:B46"/>
    <mergeCell ref="D43:D46"/>
    <mergeCell ref="E43:E46"/>
    <mergeCell ref="F43:F46"/>
  </mergeCells>
  <dataValidations count="16">
    <dataValidation type="custom" allowBlank="1" showInputMessage="1" showErrorMessage="1" error="为了防止公式计算错误，尽量避免有重复值，请在款项目称后加上日期12/9，或序号1等。" sqref="C90:C91 F119:F122 F114 C114 C119:C122 F137:F139 F94:F106 C94:C106 F90:F91 C137:C139">
      <formula1>SUMPRODUCT(--(($C90&amp;$D90&amp;$E90&amp;$F90)=($C$6:$C$600&amp;$D$6:$D$600&amp;$E$6:$E$600&amp;$F$6:$F$600)))=1</formula1>
    </dataValidation>
    <dataValidation type="custom" allowBlank="1" showInputMessage="1" showErrorMessage="1" errorTitle="注意" error="为了防止公式计算错误，尽量避免有重复值，请在款项目称后加上日期12/9，或序号1等。" sqref="K91">
      <formula1>SUMPRODUCT(--(($C91&amp;$D91&amp;$E91&amp;$F91)=($C$6:$C$573&amp;$D$6:$D$573&amp;$E$6:$E$573&amp;$F$6:$F$573)))=1</formula1>
    </dataValidation>
    <dataValidation type="custom" allowBlank="1" showInputMessage="1" showErrorMessage="1" error="为了防止公式计算错误，尽量避免有重复值，请在款项目称后加上日期12/9，或序号1等。" sqref="C140 F140">
      <formula1>SUMPRODUCT(--(($C140&amp;$D140&amp;$E140&amp;$F140)=($C$5:$C$577&amp;$D$5:$D$577&amp;$E$5:$E$577&amp;$F$5:$F$577)))=1</formula1>
    </dataValidation>
    <dataValidation type="custom" allowBlank="1" showInputMessage="1" showErrorMessage="1" error="为了防止公式计算错误，尽量避免有重复值，请在款项目称后加上日期12/9，或序号1等。" sqref="C141 F141">
      <formula1>SUMPRODUCT(--(($C141&amp;$D141&amp;$E141&amp;$F141)=($C$5:$C$571&amp;$D$5:$D$571&amp;$E$5:$E$571&amp;$F$5:$F$571)))=1</formula1>
    </dataValidation>
    <dataValidation type="custom" allowBlank="1" showInputMessage="1" showErrorMessage="1" error="为了防止公式计算错误，尽量避免有重复值，请在款项目称后加上日期12/9，或序号1等。" sqref="C142:C145 F142:F145">
      <formula1>SUMPRODUCT(--(($C142&amp;$D142&amp;$E142&amp;$F142)=($C$5:$C$567&amp;$D$5:$D$567&amp;$E$5:$E$567&amp;$F$5:$F$567)))=1</formula1>
    </dataValidation>
    <dataValidation type="custom" allowBlank="1" showInputMessage="1" showErrorMessage="1" error="为了防止公式计算错误，尽量避免有重复值，请在款项目称后加上日期12/9，或序号1等。" sqref="F146:F147 C146:C147 C163:C181">
      <formula1>SUMPRODUCT(--(($C146&amp;$D146&amp;$E146&amp;$F146)=($C$5:$C$565&amp;$D$5:$D$565&amp;$E$5:$E$565&amp;$F$5:$F$565)))=1</formula1>
    </dataValidation>
    <dataValidation type="custom" allowBlank="1" showInputMessage="1" showErrorMessage="1" errorTitle="注意" error="为了防止公式计算错误，尽量避免有重复值，请在款项目称后加上日期12/9，或序号1等。" sqref="F163:F164 E163:E184">
      <formula1>SUMPRODUCT(--(($C163&amp;$D163&amp;$E163&amp;$F163)=($C$5:$C$564&amp;$D$5:$D$564&amp;$E$5:$E$564&amp;$F$5:$F$564)))=1</formula1>
    </dataValidation>
    <dataValidation type="custom" allowBlank="1" showInputMessage="1" showErrorMessage="1" errorTitle="注意" error="为了防止公式计算错误，尽量避免有重复值，请在款项目称后加上日期12/9，或序号1等。" sqref="F165:F166">
      <formula1>SUMPRODUCT(--(($C165&amp;$D165&amp;$E165&amp;$F165)=($C$5:$C$562&amp;$D$5:$D$562&amp;$E$5:$E$562&amp;$F$5:$F$562)))=1</formula1>
    </dataValidation>
    <dataValidation type="custom" allowBlank="1" showInputMessage="1" showErrorMessage="1" errorTitle="注意" error="为了防止公式计算错误，尽量避免有重复值，请在款项目称后加上日期12/9，或序号1等。" sqref="F43">
      <formula1>SUMPRODUCT(--(($C43&amp;$D43&amp;$E43&amp;$F43)=($C$5:$C$561&amp;$D$5:$D$561&amp;$E$5:$E$561&amp;$F$5:$F$561)))=1</formula1>
    </dataValidation>
    <dataValidation type="custom" allowBlank="1" showInputMessage="1" showErrorMessage="1" errorTitle="注意" error="为了防止公式计算错误，尽量避免有重复值，请在款项目称后加上日期12/9，或序号1等。" sqref="F86:F87">
      <formula1>SUMPRODUCT(--(($C86&amp;$D86&amp;$E86&amp;$F86)=($C$5:$C$558&amp;$D$5:$D$558&amp;$E$5:$E$558&amp;$F$5:$F$558)))=1</formula1>
    </dataValidation>
    <dataValidation type="custom" allowBlank="1" showInputMessage="1" showErrorMessage="1" errorTitle="注意" error="为了防止公式计算错误，尽量避免有重复值，请在款项目称后加上日期12/9，或序号1等。" sqref="F167:F181">
      <formula1>SUMPRODUCT(--(($C167&amp;$D167&amp;$E167&amp;$F167)=($C$5:$C$553&amp;$D$5:$D$553&amp;$E$5:$E$553&amp;$F$5:$F$553)))=1</formula1>
    </dataValidation>
    <dataValidation type="custom" allowBlank="1" showInputMessage="1" showErrorMessage="1" error="为了防止公式计算错误，尽量避免有重复值，请在款项目称后加上日期12/9，或序号1等。" sqref="C162 F162">
      <formula1>SUMPRODUCT(--(($C162&amp;$D162&amp;$E162&amp;$F162)=($C$5:$C$939&amp;$D$5:$D$939&amp;$E$5:$E$939&amp;$F$5:$F$939)))=1</formula1>
    </dataValidation>
    <dataValidation type="custom" allowBlank="1" showInputMessage="1" showErrorMessage="1" error="为了防止公式计算错误，尽量避免有重复值，请在款项目称后加上日期12/9，或序号1等。" sqref="F182:F183 C182:C183">
      <formula1>SUMPRODUCT(--(($C182&amp;$D182&amp;$E182&amp;$F182)=($C$5:$C$901&amp;$D$5:$D$901&amp;$E$5:$E$901&amp;$F$5:$F$901)))=1</formula1>
    </dataValidation>
    <dataValidation type="custom" allowBlank="1" showInputMessage="1" showErrorMessage="1" error="为了防止公式计算错误，尽量避免有重复值，请在款项目称后加上日期12/9，或序号1等。" sqref="C184 F184">
      <formula1>SUMPRODUCT(--(($C184&amp;$D184&amp;$E184&amp;$F184)=($C$5:$C$899&amp;$D$5:$D$899&amp;$E$5:$E$899&amp;$F$5:$F$899)))=1</formula1>
    </dataValidation>
    <dataValidation type="custom" allowBlank="1" showInputMessage="1" showErrorMessage="1" error="为了防止公式计算错误，尽量避免有重复值，请在款项目称后加上日期12/9，或序号1等。" sqref="E185:F187 C185:C187">
      <formula1>SUMPRODUCT(--(($C185&amp;$D185&amp;$E185&amp;$F185)=($C$5:$C$897&amp;$D$5:$D$897&amp;$E$5:$E$897&amp;$F$5:$F$897)))=1</formula1>
    </dataValidation>
    <dataValidation allowBlank="1" showInputMessage="1" showErrorMessage="1" errorTitle="注意" error="为了防止公式计算错误，尽量避免有重复值，请在款项目称后加上日期12/9，或序号1等" sqref="I188 K139:L162 J122:L138 L163:L165 I85 I43 J146:J187 K166:L188 K163:K164 J43:L46 J139:J142 J109:L118 J104:L104 I106:L108 J97 L5:L10 J85:L87 I89 K89:L89 J95:L96 K92:L94 I94:I96 L91 I91:J93 G51 G49 I47:L47 I32:K37 L32:L36 I49:L56 I69:L69 L12:L13 I25 I9:K24 L16:L24"/>
  </dataValidations>
  <printOptions horizontalCentered="1"/>
  <pageMargins left="0" right="0" top="0.1968503937007874" bottom="0.5905511811023623" header="0.5118110236220472" footer="0.8661417322834646"/>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P55"/>
  <sheetViews>
    <sheetView zoomScalePageLayoutView="0" workbookViewId="0" topLeftCell="A25">
      <selection activeCell="B46" sqref="B46"/>
    </sheetView>
  </sheetViews>
  <sheetFormatPr defaultColWidth="9.00390625" defaultRowHeight="19.5" customHeight="1"/>
  <cols>
    <col min="1" max="1" width="3.125" style="4" customWidth="1"/>
    <col min="2" max="2" width="10.375" style="7" customWidth="1"/>
    <col min="3" max="3" width="12.625" style="4" customWidth="1"/>
    <col min="4" max="4" width="6.75390625" style="4" customWidth="1"/>
    <col min="5" max="5" width="19.25390625" style="4" customWidth="1"/>
    <col min="6" max="6" width="26.875" style="4" customWidth="1"/>
    <col min="7" max="7" width="15.125" style="4" customWidth="1"/>
    <col min="8" max="8" width="12.125" style="6" customWidth="1"/>
    <col min="9" max="9" width="7.75390625" style="6" customWidth="1"/>
    <col min="10" max="10" width="13.375" style="7" customWidth="1"/>
    <col min="11" max="11" width="14.25390625" style="5" customWidth="1"/>
    <col min="12" max="12" width="22.375" style="4" customWidth="1"/>
    <col min="13" max="13" width="12.50390625" style="4" customWidth="1"/>
    <col min="14" max="14" width="14.75390625" style="6" customWidth="1"/>
    <col min="15" max="15" width="17.25390625" style="4" customWidth="1"/>
    <col min="16" max="16" width="14.125" style="4" bestFit="1" customWidth="1"/>
    <col min="17" max="16384" width="9.00390625" style="4" customWidth="1"/>
  </cols>
  <sheetData>
    <row r="1" spans="1:14" ht="19.5" customHeight="1">
      <c r="A1" s="193" t="s">
        <v>123</v>
      </c>
      <c r="B1" s="193"/>
      <c r="C1" s="193"/>
      <c r="D1" s="193"/>
      <c r="E1" s="193"/>
      <c r="F1" s="193"/>
      <c r="G1" s="193"/>
      <c r="H1" s="193"/>
      <c r="I1" s="193"/>
      <c r="J1" s="193"/>
      <c r="K1" s="193"/>
      <c r="L1" s="193"/>
      <c r="M1" s="193"/>
      <c r="N1" s="193"/>
    </row>
    <row r="2" spans="1:14" ht="24.75" customHeight="1">
      <c r="A2" s="194"/>
      <c r="B2" s="194"/>
      <c r="C2" s="194"/>
      <c r="D2" s="194"/>
      <c r="E2" s="194"/>
      <c r="F2" s="194"/>
      <c r="G2" s="194"/>
      <c r="H2" s="194"/>
      <c r="I2" s="194"/>
      <c r="J2" s="194"/>
      <c r="K2" s="194"/>
      <c r="L2" s="194"/>
      <c r="M2" s="194"/>
      <c r="N2" s="194"/>
    </row>
    <row r="3" spans="1:14" s="1" customFormat="1" ht="49.5" customHeight="1">
      <c r="A3" s="8" t="s">
        <v>8</v>
      </c>
      <c r="B3" s="8" t="s">
        <v>0</v>
      </c>
      <c r="C3" s="9" t="s">
        <v>1</v>
      </c>
      <c r="D3" s="9" t="s">
        <v>16</v>
      </c>
      <c r="E3" s="9" t="s">
        <v>2</v>
      </c>
      <c r="F3" s="10" t="s">
        <v>3</v>
      </c>
      <c r="G3" s="10" t="s">
        <v>121</v>
      </c>
      <c r="H3" s="11" t="s">
        <v>9</v>
      </c>
      <c r="I3" s="11" t="s">
        <v>16</v>
      </c>
      <c r="J3" s="12" t="s">
        <v>4</v>
      </c>
      <c r="K3" s="13" t="s">
        <v>5</v>
      </c>
      <c r="L3" s="10" t="s">
        <v>6</v>
      </c>
      <c r="M3" s="10" t="s">
        <v>7</v>
      </c>
      <c r="N3" s="11" t="s">
        <v>122</v>
      </c>
    </row>
    <row r="4" spans="1:14" ht="57" customHeight="1">
      <c r="A4" s="2">
        <v>1</v>
      </c>
      <c r="B4" s="25">
        <v>42894</v>
      </c>
      <c r="C4" s="16" t="s">
        <v>88</v>
      </c>
      <c r="D4" s="14"/>
      <c r="E4" s="22"/>
      <c r="F4" s="14" t="s">
        <v>94</v>
      </c>
      <c r="G4" s="31">
        <v>223389.9</v>
      </c>
      <c r="H4" s="17"/>
      <c r="I4" s="24"/>
      <c r="J4" s="25">
        <v>43136</v>
      </c>
      <c r="K4" s="23">
        <v>223389.9</v>
      </c>
      <c r="L4" s="15" t="s">
        <v>89</v>
      </c>
      <c r="M4" s="15" t="s">
        <v>90</v>
      </c>
      <c r="N4" s="31"/>
    </row>
    <row r="5" spans="1:14" ht="39.75" customHeight="1">
      <c r="A5" s="2">
        <v>2</v>
      </c>
      <c r="B5" s="26">
        <v>42692</v>
      </c>
      <c r="C5" s="14"/>
      <c r="D5" s="14"/>
      <c r="E5" s="27" t="s">
        <v>91</v>
      </c>
      <c r="F5" s="14" t="s">
        <v>95</v>
      </c>
      <c r="G5" s="32">
        <v>150000</v>
      </c>
      <c r="H5" s="23"/>
      <c r="I5" s="24"/>
      <c r="J5" s="25">
        <v>43173</v>
      </c>
      <c r="K5" s="23">
        <v>150000</v>
      </c>
      <c r="L5" s="15" t="s">
        <v>92</v>
      </c>
      <c r="M5" s="15" t="s">
        <v>90</v>
      </c>
      <c r="N5" s="31"/>
    </row>
    <row r="6" spans="1:14" ht="39.75" customHeight="1">
      <c r="A6" s="2">
        <v>3</v>
      </c>
      <c r="B6" s="26">
        <v>42692</v>
      </c>
      <c r="C6" s="14"/>
      <c r="D6" s="14"/>
      <c r="E6" s="27" t="s">
        <v>18</v>
      </c>
      <c r="F6" s="14" t="s">
        <v>118</v>
      </c>
      <c r="G6" s="32">
        <v>50000</v>
      </c>
      <c r="H6" s="23"/>
      <c r="I6" s="24"/>
      <c r="J6" s="25"/>
      <c r="K6" s="23"/>
      <c r="L6" s="15"/>
      <c r="M6" s="15"/>
      <c r="N6" s="32">
        <v>50000</v>
      </c>
    </row>
    <row r="7" spans="1:14" ht="39.75" customHeight="1">
      <c r="A7" s="2">
        <v>4</v>
      </c>
      <c r="B7" s="26">
        <v>42998</v>
      </c>
      <c r="C7" s="14" t="s">
        <v>119</v>
      </c>
      <c r="D7" s="14"/>
      <c r="E7" s="27"/>
      <c r="F7" s="14" t="s">
        <v>120</v>
      </c>
      <c r="G7" s="32">
        <v>445000</v>
      </c>
      <c r="H7" s="23"/>
      <c r="I7" s="24"/>
      <c r="J7" s="25"/>
      <c r="K7" s="23"/>
      <c r="L7" s="15"/>
      <c r="M7" s="15"/>
      <c r="N7" s="59">
        <v>445000</v>
      </c>
    </row>
    <row r="8" spans="1:15" ht="39.75" customHeight="1">
      <c r="A8" s="2">
        <v>5</v>
      </c>
      <c r="B8" s="26">
        <v>42989</v>
      </c>
      <c r="C8" s="14"/>
      <c r="D8" s="14"/>
      <c r="E8" s="14" t="s">
        <v>57</v>
      </c>
      <c r="F8" s="14" t="s">
        <v>56</v>
      </c>
      <c r="G8" s="31">
        <v>40000</v>
      </c>
      <c r="H8" s="23"/>
      <c r="I8" s="24"/>
      <c r="J8" s="25"/>
      <c r="K8" s="23"/>
      <c r="L8" s="15"/>
      <c r="M8" s="15"/>
      <c r="N8" s="31">
        <v>40000</v>
      </c>
      <c r="O8" s="4">
        <v>40000</v>
      </c>
    </row>
    <row r="9" spans="1:14" ht="39.75" customHeight="1">
      <c r="A9" s="2">
        <v>6</v>
      </c>
      <c r="B9" s="26">
        <v>42951</v>
      </c>
      <c r="C9" s="14" t="s">
        <v>29</v>
      </c>
      <c r="D9" s="14"/>
      <c r="E9" s="27"/>
      <c r="F9" s="14" t="s">
        <v>30</v>
      </c>
      <c r="G9" s="32">
        <v>6054.64</v>
      </c>
      <c r="H9" s="23"/>
      <c r="I9" s="24"/>
      <c r="J9" s="25"/>
      <c r="K9" s="23"/>
      <c r="L9" s="15"/>
      <c r="M9" s="15"/>
      <c r="N9" s="60">
        <v>6054.64</v>
      </c>
    </row>
    <row r="10" spans="1:16" ht="93.75" customHeight="1">
      <c r="A10" s="2">
        <v>7</v>
      </c>
      <c r="B10" s="25">
        <v>43049</v>
      </c>
      <c r="C10" s="14"/>
      <c r="D10" s="14"/>
      <c r="E10" s="28" t="s">
        <v>17</v>
      </c>
      <c r="F10" s="14" t="s">
        <v>93</v>
      </c>
      <c r="G10" s="32">
        <v>682000</v>
      </c>
      <c r="H10" s="23"/>
      <c r="I10" s="24"/>
      <c r="J10" s="25">
        <v>43145</v>
      </c>
      <c r="K10" s="23">
        <v>383500</v>
      </c>
      <c r="L10" s="15" t="s">
        <v>96</v>
      </c>
      <c r="M10" s="15" t="s">
        <v>97</v>
      </c>
      <c r="N10" s="31">
        <v>298500</v>
      </c>
      <c r="O10" s="58">
        <v>98000</v>
      </c>
      <c r="P10" s="61">
        <f>G10-O10</f>
        <v>584000</v>
      </c>
    </row>
    <row r="11" spans="1:14" ht="39.75" customHeight="1">
      <c r="A11" s="2">
        <v>8</v>
      </c>
      <c r="B11" s="25">
        <v>43090</v>
      </c>
      <c r="C11" s="29" t="s">
        <v>86</v>
      </c>
      <c r="D11" s="14"/>
      <c r="E11" s="14"/>
      <c r="F11" s="29" t="s">
        <v>98</v>
      </c>
      <c r="G11" s="32">
        <v>20000</v>
      </c>
      <c r="H11" s="23"/>
      <c r="I11" s="24"/>
      <c r="J11" s="25">
        <v>43165</v>
      </c>
      <c r="K11" s="23">
        <v>20000</v>
      </c>
      <c r="L11" s="15" t="s">
        <v>99</v>
      </c>
      <c r="M11" s="15" t="s">
        <v>100</v>
      </c>
      <c r="N11" s="31"/>
    </row>
    <row r="12" spans="1:14" ht="70.5" customHeight="1">
      <c r="A12" s="191">
        <v>9</v>
      </c>
      <c r="B12" s="197">
        <v>43132</v>
      </c>
      <c r="C12" s="191"/>
      <c r="D12" s="191"/>
      <c r="E12" s="205" t="s">
        <v>18</v>
      </c>
      <c r="F12" s="145" t="s">
        <v>103</v>
      </c>
      <c r="G12" s="145"/>
      <c r="H12" s="201">
        <v>730000</v>
      </c>
      <c r="I12" s="3"/>
      <c r="J12" s="25">
        <v>43145</v>
      </c>
      <c r="K12" s="23">
        <v>6000</v>
      </c>
      <c r="L12" s="15" t="s">
        <v>101</v>
      </c>
      <c r="M12" s="15" t="s">
        <v>97</v>
      </c>
      <c r="N12" s="195">
        <v>524500</v>
      </c>
    </row>
    <row r="13" spans="1:16" ht="39.75" customHeight="1">
      <c r="A13" s="192"/>
      <c r="B13" s="198"/>
      <c r="C13" s="192"/>
      <c r="D13" s="192"/>
      <c r="E13" s="206"/>
      <c r="F13" s="207"/>
      <c r="G13" s="207"/>
      <c r="H13" s="202"/>
      <c r="I13" s="24"/>
      <c r="J13" s="25">
        <v>43145</v>
      </c>
      <c r="K13" s="23">
        <v>199500</v>
      </c>
      <c r="L13" s="15" t="s">
        <v>102</v>
      </c>
      <c r="M13" s="15" t="s">
        <v>97</v>
      </c>
      <c r="N13" s="196"/>
      <c r="O13" s="58">
        <v>406200</v>
      </c>
      <c r="P13" s="61">
        <f>H12-O13</f>
        <v>323800</v>
      </c>
    </row>
    <row r="14" spans="1:14" ht="39.75" customHeight="1">
      <c r="A14" s="2">
        <v>10</v>
      </c>
      <c r="B14" s="25">
        <v>43132</v>
      </c>
      <c r="C14" s="19"/>
      <c r="D14" s="14"/>
      <c r="E14" s="30" t="s">
        <v>18</v>
      </c>
      <c r="F14" s="15" t="s">
        <v>104</v>
      </c>
      <c r="G14" s="15"/>
      <c r="H14" s="62">
        <v>1908000</v>
      </c>
      <c r="I14" s="24"/>
      <c r="J14" s="25">
        <v>43138</v>
      </c>
      <c r="K14" s="23">
        <v>1908000</v>
      </c>
      <c r="L14" s="15" t="s">
        <v>105</v>
      </c>
      <c r="M14" s="15" t="s">
        <v>106</v>
      </c>
      <c r="N14" s="31"/>
    </row>
    <row r="15" spans="1:14" ht="39.75" customHeight="1">
      <c r="A15" s="2">
        <v>11</v>
      </c>
      <c r="B15" s="25">
        <v>43138</v>
      </c>
      <c r="C15" s="19"/>
      <c r="D15" s="14"/>
      <c r="E15" s="30" t="s">
        <v>18</v>
      </c>
      <c r="F15" s="15" t="s">
        <v>107</v>
      </c>
      <c r="G15" s="15"/>
      <c r="H15" s="62">
        <v>2284000</v>
      </c>
      <c r="I15" s="24"/>
      <c r="J15" s="25">
        <v>43167</v>
      </c>
      <c r="K15" s="23">
        <v>1700500</v>
      </c>
      <c r="L15" s="15" t="s">
        <v>108</v>
      </c>
      <c r="M15" s="15" t="s">
        <v>109</v>
      </c>
      <c r="N15" s="56">
        <v>583500</v>
      </c>
    </row>
    <row r="16" spans="1:14" ht="39.75" customHeight="1">
      <c r="A16" s="2">
        <v>12</v>
      </c>
      <c r="B16" s="25">
        <v>43166</v>
      </c>
      <c r="C16" s="19"/>
      <c r="D16" s="14"/>
      <c r="E16" s="30" t="s">
        <v>18</v>
      </c>
      <c r="F16" s="15" t="s">
        <v>110</v>
      </c>
      <c r="G16" s="15"/>
      <c r="H16" s="62">
        <v>2365000</v>
      </c>
      <c r="I16" s="24"/>
      <c r="J16" s="20"/>
      <c r="K16" s="21"/>
      <c r="L16" s="19"/>
      <c r="M16" s="19"/>
      <c r="N16" s="57">
        <v>2365000</v>
      </c>
    </row>
    <row r="17" spans="1:15" ht="39.75" customHeight="1">
      <c r="A17" s="2">
        <v>13</v>
      </c>
      <c r="B17" s="25">
        <v>43167</v>
      </c>
      <c r="C17" s="19"/>
      <c r="D17" s="14"/>
      <c r="E17" s="30" t="s">
        <v>18</v>
      </c>
      <c r="F17" s="15" t="s">
        <v>124</v>
      </c>
      <c r="G17" s="19"/>
      <c r="H17" s="23">
        <v>40000</v>
      </c>
      <c r="I17" s="24"/>
      <c r="J17" s="20"/>
      <c r="K17" s="21"/>
      <c r="L17" s="19"/>
      <c r="M17" s="19"/>
      <c r="N17" s="32">
        <v>40000</v>
      </c>
      <c r="O17" s="4">
        <v>40000</v>
      </c>
    </row>
    <row r="18" spans="1:16" ht="39.75" customHeight="1">
      <c r="A18" s="2">
        <v>14</v>
      </c>
      <c r="B18" s="25">
        <v>43173</v>
      </c>
      <c r="C18" s="19"/>
      <c r="D18" s="14"/>
      <c r="E18" s="30" t="s">
        <v>18</v>
      </c>
      <c r="F18" s="15" t="s">
        <v>111</v>
      </c>
      <c r="G18" s="15"/>
      <c r="H18" s="23">
        <v>1020600</v>
      </c>
      <c r="I18" s="24"/>
      <c r="J18" s="20"/>
      <c r="K18" s="21"/>
      <c r="L18" s="19"/>
      <c r="M18" s="19"/>
      <c r="N18" s="32">
        <v>1020600</v>
      </c>
      <c r="O18" s="4">
        <v>60600</v>
      </c>
      <c r="P18" s="61">
        <f>H18-O18</f>
        <v>960000</v>
      </c>
    </row>
    <row r="19" spans="1:15" ht="39.75" customHeight="1">
      <c r="A19" s="35"/>
      <c r="B19" s="36">
        <v>43201</v>
      </c>
      <c r="C19" s="37"/>
      <c r="D19" s="34"/>
      <c r="E19" s="38" t="s">
        <v>18</v>
      </c>
      <c r="F19" s="18" t="s">
        <v>125</v>
      </c>
      <c r="G19" s="18"/>
      <c r="H19" s="39">
        <v>200000</v>
      </c>
      <c r="I19" s="24"/>
      <c r="J19" s="20"/>
      <c r="K19" s="21"/>
      <c r="L19" s="19"/>
      <c r="M19" s="19"/>
      <c r="N19" s="40"/>
      <c r="O19" s="4">
        <v>200000</v>
      </c>
    </row>
    <row r="20" spans="1:14" ht="39.75" customHeight="1">
      <c r="A20" s="41"/>
      <c r="B20" s="42">
        <v>43207</v>
      </c>
      <c r="C20" s="43"/>
      <c r="D20" s="44"/>
      <c r="E20" s="45" t="s">
        <v>18</v>
      </c>
      <c r="F20" s="46" t="s">
        <v>126</v>
      </c>
      <c r="G20" s="46"/>
      <c r="H20" s="63">
        <v>900000</v>
      </c>
      <c r="I20" s="48"/>
      <c r="J20" s="49"/>
      <c r="K20" s="50"/>
      <c r="L20" s="51"/>
      <c r="M20" s="51"/>
      <c r="N20" s="52" t="s">
        <v>127</v>
      </c>
    </row>
    <row r="21" spans="1:16" ht="39.75" customHeight="1">
      <c r="A21" s="41"/>
      <c r="B21" s="42">
        <v>43234</v>
      </c>
      <c r="C21" s="43"/>
      <c r="D21" s="44"/>
      <c r="E21" s="45" t="s">
        <v>18</v>
      </c>
      <c r="F21" s="46" t="s">
        <v>128</v>
      </c>
      <c r="G21" s="46"/>
      <c r="H21" s="47">
        <v>2466000</v>
      </c>
      <c r="I21" s="48"/>
      <c r="J21" s="49"/>
      <c r="K21" s="50"/>
      <c r="L21" s="51"/>
      <c r="M21" s="51"/>
      <c r="N21" s="52" t="s">
        <v>129</v>
      </c>
      <c r="O21" s="4">
        <v>366000</v>
      </c>
      <c r="P21" s="61">
        <f>H21-O21</f>
        <v>2100000</v>
      </c>
    </row>
    <row r="22" spans="1:16" ht="39.75" customHeight="1">
      <c r="A22" s="41"/>
      <c r="B22" s="42">
        <v>43237</v>
      </c>
      <c r="C22" s="43"/>
      <c r="D22" s="44"/>
      <c r="E22" s="45" t="s">
        <v>18</v>
      </c>
      <c r="F22" s="46" t="s">
        <v>130</v>
      </c>
      <c r="G22" s="46"/>
      <c r="H22" s="47">
        <v>2365000</v>
      </c>
      <c r="I22" s="48"/>
      <c r="J22" s="49"/>
      <c r="K22" s="50"/>
      <c r="L22" s="51"/>
      <c r="M22" s="51"/>
      <c r="N22" s="52" t="s">
        <v>131</v>
      </c>
      <c r="O22" s="54">
        <v>1749750.36</v>
      </c>
      <c r="P22" s="61">
        <f>H22-O22</f>
        <v>615249.6399999999</v>
      </c>
    </row>
    <row r="23" spans="1:14" ht="39.75" customHeight="1">
      <c r="A23" s="41"/>
      <c r="B23" s="42">
        <v>43250</v>
      </c>
      <c r="C23" s="43"/>
      <c r="D23" s="44"/>
      <c r="E23" s="45" t="s">
        <v>18</v>
      </c>
      <c r="F23" s="46" t="s">
        <v>132</v>
      </c>
      <c r="G23" s="46"/>
      <c r="H23" s="47">
        <v>1849200</v>
      </c>
      <c r="I23" s="48"/>
      <c r="J23" s="49"/>
      <c r="K23" s="50"/>
      <c r="L23" s="51"/>
      <c r="M23" s="51"/>
      <c r="N23" s="52" t="s">
        <v>127</v>
      </c>
    </row>
    <row r="24" spans="1:14" ht="39.75" customHeight="1">
      <c r="A24" s="191">
        <v>15</v>
      </c>
      <c r="B24" s="197">
        <v>43132</v>
      </c>
      <c r="C24" s="199" t="s">
        <v>112</v>
      </c>
      <c r="D24" s="191"/>
      <c r="E24" s="191"/>
      <c r="F24" s="199" t="s">
        <v>113</v>
      </c>
      <c r="G24" s="203"/>
      <c r="H24" s="201">
        <v>1955000</v>
      </c>
      <c r="I24" s="24"/>
      <c r="J24" s="25">
        <v>43136</v>
      </c>
      <c r="K24" s="23">
        <v>450000</v>
      </c>
      <c r="L24" s="15" t="s">
        <v>114</v>
      </c>
      <c r="M24" s="15" t="s">
        <v>97</v>
      </c>
      <c r="N24" s="195">
        <v>1163000</v>
      </c>
    </row>
    <row r="25" spans="1:16" ht="39.75" customHeight="1">
      <c r="A25" s="192"/>
      <c r="B25" s="198"/>
      <c r="C25" s="200"/>
      <c r="D25" s="192"/>
      <c r="E25" s="192"/>
      <c r="F25" s="200"/>
      <c r="G25" s="204"/>
      <c r="H25" s="202"/>
      <c r="I25" s="24"/>
      <c r="J25" s="25">
        <v>43136</v>
      </c>
      <c r="K25" s="23">
        <v>342000</v>
      </c>
      <c r="L25" s="15" t="s">
        <v>115</v>
      </c>
      <c r="M25" s="15" t="s">
        <v>97</v>
      </c>
      <c r="N25" s="196"/>
      <c r="O25" s="4">
        <v>1073000</v>
      </c>
      <c r="P25" s="61">
        <f>H24-O25</f>
        <v>882000</v>
      </c>
    </row>
    <row r="26" spans="1:15" ht="39.75" customHeight="1">
      <c r="A26" s="2">
        <v>16</v>
      </c>
      <c r="B26" s="25">
        <v>43158</v>
      </c>
      <c r="C26" s="53" t="s">
        <v>116</v>
      </c>
      <c r="D26" s="14"/>
      <c r="E26" s="14"/>
      <c r="F26" s="53" t="s">
        <v>117</v>
      </c>
      <c r="G26" s="15"/>
      <c r="H26" s="23">
        <v>353800</v>
      </c>
      <c r="I26" s="24"/>
      <c r="J26" s="20"/>
      <c r="K26" s="21"/>
      <c r="L26" s="19"/>
      <c r="M26" s="19"/>
      <c r="N26" s="32">
        <v>353800</v>
      </c>
      <c r="O26" s="4">
        <v>327500</v>
      </c>
    </row>
    <row r="27" spans="1:15" ht="39.75" customHeight="1">
      <c r="A27" s="2"/>
      <c r="B27" s="25">
        <v>43193</v>
      </c>
      <c r="C27" s="53" t="s">
        <v>133</v>
      </c>
      <c r="D27" s="14"/>
      <c r="E27" s="14"/>
      <c r="F27" s="15" t="s">
        <v>134</v>
      </c>
      <c r="G27" s="15" t="s">
        <v>143</v>
      </c>
      <c r="H27" s="23">
        <v>1442665</v>
      </c>
      <c r="I27" s="24"/>
      <c r="J27" s="20"/>
      <c r="K27" s="21"/>
      <c r="L27" s="19"/>
      <c r="M27" s="19"/>
      <c r="N27" s="32"/>
      <c r="O27" s="55">
        <v>1442665</v>
      </c>
    </row>
    <row r="28" spans="1:15" ht="39.75" customHeight="1">
      <c r="A28" s="2"/>
      <c r="B28" s="25">
        <v>43193</v>
      </c>
      <c r="C28" s="53" t="s">
        <v>135</v>
      </c>
      <c r="D28" s="14"/>
      <c r="E28" s="14"/>
      <c r="F28" s="15" t="s">
        <v>136</v>
      </c>
      <c r="G28" s="15" t="s">
        <v>143</v>
      </c>
      <c r="H28" s="23">
        <v>40000</v>
      </c>
      <c r="I28" s="24"/>
      <c r="J28" s="20"/>
      <c r="K28" s="21"/>
      <c r="L28" s="19"/>
      <c r="M28" s="19"/>
      <c r="N28" s="32"/>
      <c r="O28" s="4">
        <v>40000</v>
      </c>
    </row>
    <row r="29" spans="1:16" ht="39.75" customHeight="1">
      <c r="A29" s="2"/>
      <c r="B29" s="25">
        <v>43230</v>
      </c>
      <c r="C29" s="53" t="s">
        <v>137</v>
      </c>
      <c r="D29" s="14"/>
      <c r="E29" s="14"/>
      <c r="F29" s="53" t="s">
        <v>138</v>
      </c>
      <c r="G29" s="15"/>
      <c r="H29" s="23">
        <v>661000</v>
      </c>
      <c r="I29" s="24"/>
      <c r="J29" s="20"/>
      <c r="K29" s="21"/>
      <c r="L29" s="19"/>
      <c r="M29" s="19"/>
      <c r="N29" s="32"/>
      <c r="O29" s="4">
        <v>604600</v>
      </c>
      <c r="P29" s="61">
        <f>H29-O29</f>
        <v>56400</v>
      </c>
    </row>
    <row r="30" spans="1:15" ht="39.75" customHeight="1">
      <c r="A30" s="2"/>
      <c r="B30" s="25">
        <v>43238</v>
      </c>
      <c r="C30" s="53" t="s">
        <v>139</v>
      </c>
      <c r="D30" s="14"/>
      <c r="E30" s="14"/>
      <c r="F30" s="53" t="s">
        <v>140</v>
      </c>
      <c r="G30" s="15"/>
      <c r="H30" s="23">
        <v>216336.2</v>
      </c>
      <c r="I30" s="24"/>
      <c r="J30" s="20"/>
      <c r="K30" s="21"/>
      <c r="L30" s="19"/>
      <c r="M30" s="19"/>
      <c r="N30" s="32"/>
      <c r="O30" s="55">
        <v>216336.2</v>
      </c>
    </row>
    <row r="31" spans="1:15" ht="39.75" customHeight="1">
      <c r="A31" s="2"/>
      <c r="B31" s="25">
        <v>43238</v>
      </c>
      <c r="C31" s="53" t="s">
        <v>139</v>
      </c>
      <c r="D31" s="14"/>
      <c r="E31" s="14"/>
      <c r="F31" s="15" t="s">
        <v>140</v>
      </c>
      <c r="G31" s="15" t="s">
        <v>144</v>
      </c>
      <c r="H31" s="23">
        <v>106289.8</v>
      </c>
      <c r="I31" s="24"/>
      <c r="J31" s="20"/>
      <c r="K31" s="21"/>
      <c r="L31" s="19"/>
      <c r="M31" s="19"/>
      <c r="N31" s="32"/>
      <c r="O31" s="55">
        <v>106289.8</v>
      </c>
    </row>
    <row r="32" spans="1:15" ht="39.75" customHeight="1">
      <c r="A32" s="2"/>
      <c r="B32" s="25">
        <v>43231</v>
      </c>
      <c r="C32" s="15" t="s">
        <v>141</v>
      </c>
      <c r="D32" s="14"/>
      <c r="E32" s="14"/>
      <c r="F32" s="53" t="s">
        <v>142</v>
      </c>
      <c r="G32" s="15"/>
      <c r="H32" s="23">
        <v>150000</v>
      </c>
      <c r="I32" s="24"/>
      <c r="J32" s="20"/>
      <c r="K32" s="21"/>
      <c r="L32" s="19"/>
      <c r="M32" s="19"/>
      <c r="N32" s="32"/>
      <c r="O32" s="4">
        <v>150000</v>
      </c>
    </row>
    <row r="33" spans="1:14" ht="39.75" customHeight="1">
      <c r="A33" s="2"/>
      <c r="B33" s="20"/>
      <c r="C33" s="19"/>
      <c r="D33" s="14"/>
      <c r="E33" s="14" t="s">
        <v>87</v>
      </c>
      <c r="F33" s="19"/>
      <c r="G33" s="33">
        <f>SUM(G4:G26)</f>
        <v>1616444.54</v>
      </c>
      <c r="H33" s="33">
        <f>SUM(H4:H26)</f>
        <v>18436600</v>
      </c>
      <c r="I33" s="24"/>
      <c r="J33" s="20"/>
      <c r="K33" s="33">
        <f>SUM(K4:K26)</f>
        <v>5382889.9</v>
      </c>
      <c r="L33" s="19"/>
      <c r="M33" s="19"/>
      <c r="N33" s="33">
        <f>SUM(N4:N26)</f>
        <v>6889954.640000001</v>
      </c>
    </row>
    <row r="36" ht="19.5" customHeight="1">
      <c r="L36" s="5"/>
    </row>
    <row r="37" ht="19.5" customHeight="1">
      <c r="L37" s="5"/>
    </row>
    <row r="52" ht="19.5" customHeight="1">
      <c r="N52" s="5"/>
    </row>
    <row r="53" ht="19.5" customHeight="1">
      <c r="N53" s="5"/>
    </row>
    <row r="54" ht="19.5" customHeight="1">
      <c r="N54" s="5"/>
    </row>
    <row r="55" ht="19.5" customHeight="1">
      <c r="N55" s="5"/>
    </row>
  </sheetData>
  <sheetProtection/>
  <mergeCells count="19">
    <mergeCell ref="N24:N25"/>
    <mergeCell ref="G24:G25"/>
    <mergeCell ref="B12:B13"/>
    <mergeCell ref="C12:C13"/>
    <mergeCell ref="E12:E13"/>
    <mergeCell ref="D12:D13"/>
    <mergeCell ref="F12:F13"/>
    <mergeCell ref="H12:H13"/>
    <mergeCell ref="G12:G13"/>
    <mergeCell ref="A12:A13"/>
    <mergeCell ref="A24:A25"/>
    <mergeCell ref="A1:N2"/>
    <mergeCell ref="N12:N13"/>
    <mergeCell ref="B24:B25"/>
    <mergeCell ref="C24:C25"/>
    <mergeCell ref="D24:D25"/>
    <mergeCell ref="E24:E25"/>
    <mergeCell ref="F24:F25"/>
    <mergeCell ref="H24:H25"/>
  </mergeCells>
  <conditionalFormatting sqref="O22">
    <cfRule type="cellIs" priority="1" dxfId="1" operator="lessThan">
      <formula>0</formula>
    </cfRule>
  </conditionalFormatting>
  <dataValidations count="7">
    <dataValidation allowBlank="1" showInputMessage="1" showErrorMessage="1" errorTitle="注意" error="为了防止公式计算错误，尽量避免有重复值，请在款项目称后加上日期12/9，或序号1等" sqref="J4:M10 J24:M25 K15:M15 L13:M14 J14:J15 M11:M12 L11 J11:K13"/>
    <dataValidation type="custom" allowBlank="1" showInputMessage="1" showErrorMessage="1" error="为了防止公式计算错误，尽量避免有重复值，请在款项目称后加上日期12/9，或序号1等。" sqref="C33 N33 K33 F17:G17 C14:C24 F33:H33">
      <formula1>SUMPRODUCT(--(($C33&amp;$D33&amp;$E33&amp;$F33)=($C$4:$C$445&amp;$D$4:$D$445&amp;$E$4:$E$445&amp;$F$4:$F$445)))=1</formula1>
    </dataValidation>
    <dataValidation type="custom" allowBlank="1" showInputMessage="1" showErrorMessage="1" errorTitle="注意" error="为了防止公式计算错误，尽量避免有重复值，请在款项目称后加上日期12/9，或序号1等。" sqref="E12:G12 E9:E10 E5:E7">
      <formula1>SUMPRODUCT(--(($C12&amp;$D12&amp;$E12&amp;$F12)=($C$5:$C$524&amp;$D$5:$D$524&amp;$E$5:$E$524&amp;$F$5:$F$524)))=1</formula1>
    </dataValidation>
    <dataValidation type="custom" allowBlank="1" showInputMessage="1" showErrorMessage="1" error="为了防止公式计算错误，尽量避免有重复值，请在款项目称后加上日期12/9，或序号1等。" sqref="C11 F11">
      <formula1>SUMPRODUCT(--(($C11&amp;$D11&amp;$E11&amp;$F11)=($C$5:$C$524&amp;$D$5:$D$524&amp;$E$5:$E$524&amp;$F$5:$F$524)))=1</formula1>
    </dataValidation>
    <dataValidation type="custom" allowBlank="1" showInputMessage="1" showErrorMessage="1" errorTitle="注意" error="为了防止公式计算错误，尽量避免有重复值，请在款项目称后加上日期12/9，或序号1等。" sqref="L12 E14:G15 F18:G23">
      <formula1>SUMPRODUCT(--(($C12&amp;$D12&amp;$E12&amp;$F12)=($C$5:$C$513&amp;$D$5:$D$513&amp;$E$5:$E$513&amp;$F$5:$F$513)))=1</formula1>
    </dataValidation>
    <dataValidation type="custom" allowBlank="1" showInputMessage="1" showErrorMessage="1" errorTitle="注意" error="为了防止公式计算错误，尽量避免有重复值，请在款项目称后加上日期12/9，或序号1等。" sqref="E16:G16 E17:E23">
      <formula1>SUMPRODUCT(--(($C16&amp;$D16&amp;$E16&amp;$F3)=($C$5:$C$513&amp;$D$5:$D$513&amp;$E$5:$E$513&amp;$F$5:$F$513)))=1</formula1>
    </dataValidation>
    <dataValidation type="custom" allowBlank="1" showInputMessage="1" showErrorMessage="1" error="为了防止公式计算错误，尽量避免有重复值，请在款项目称后加上日期12/9，或序号1等。" sqref="F24:G24 C26:C32 F26:G32">
      <formula1>SUMPRODUCT(--(($C24&amp;$D24&amp;$E24&amp;$F24)=($C$5:$C$513&amp;$D$5:$D$513&amp;$E$5:$E$513&amp;$F$5:$F$513)))=1</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ailun</cp:lastModifiedBy>
  <cp:lastPrinted>2018-09-04T00:33:51Z</cp:lastPrinted>
  <dcterms:created xsi:type="dcterms:W3CDTF">1996-12-17T01:32:42Z</dcterms:created>
  <dcterms:modified xsi:type="dcterms:W3CDTF">2018-09-04T00:34:16Z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