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1" activeTab="3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<sst xmlns="http://schemas.openxmlformats.org/spreadsheetml/2006/main" count="483" uniqueCount="180">
  <si>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</si>
  <si>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</si>
  <si>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</si>
  <si>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</si>
  <si>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</si>
  <si>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</si>
  <si>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</si>
  <si>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</si>
  <si>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</si>
  <si>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</si>
  <si>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</si>
  <si>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</si>
  <si>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</si>
  <si>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</si>
  <si>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</si>
  <si>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</si>
  <si>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</si>
  <si>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</si>
  <si>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</si>
  <si>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</si>
  <si>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</si>
  <si>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</si>
  <si>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</si>
  <si>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</si>
  <si>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</si>
  <si>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</si>
  <si>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</si>
  <si>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</si>
  <si>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</si>
  <si>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</si>
  <si>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</si>
  <si>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</si>
  <si>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</si>
  <si>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</si>
  <si>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</si>
  <si>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</si>
  <si>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</si>
  <si>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</si>
  <si>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</si>
  <si>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</si>
  <si>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</si>
  <si>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</si>
  <si>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</si>
  <si>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</si>
  <si>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</si>
  <si>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</si>
  <si>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</si>
  <si>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</si>
  <si>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</si>
  <si>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</si>
  <si>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</si>
  <si>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</si>
  <si>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</si>
  <si>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</si>
  <si>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</si>
  <si>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</si>
  <si>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</si>
  <si>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</si>
  <si>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</si>
  <si>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</si>
  <si>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</si>
  <si>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</si>
  <si>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</si>
  <si>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</si>
  <si>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</si>
  <si>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</si>
  <si>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</si>
  <si>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</si>
  <si>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</si>
  <si>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</si>
  <si>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</si>
  <si>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</si>
  <si>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</si>
  <si>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</si>
  <si>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</si>
  <si>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</si>
  <si>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</si>
  <si>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</si>
  <si>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</si>
  <si>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</si>
  <si>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</si>
  <si>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</si>
  <si>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</si>
  <si>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</si>
  <si>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</si>
  <si>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</si>
  <si>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</si>
  <si>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</si>
  <si>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</si>
  <si>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</si>
  <si>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</si>
  <si>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</si>
  <si>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</si>
  <si>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</si>
  <si>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</si>
  <si>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</si>
  <si>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</si>
  <si>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</si>
  <si>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</si>
  <si>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</si>
  <si>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</si>
  <si>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</si>
  <si>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</si>
  <si>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</si>
  <si>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</si>
  <si>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</si>
  <si>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</si>
  <si>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</si>
  <si>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</si>
  <si>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</si>
  <si>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</si>
  <si>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</si>
  <si>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</si>
  <si>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</si>
  <si>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</si>
  <si>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</si>
  <si>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</si>
  <si>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</si>
  <si>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编制单位：勐海县公安局</t>
  </si>
  <si>
    <t>勐海县公安局2014年收入支出决算总表</t>
  </si>
  <si>
    <t>勐海县公安局2014年收入决算表</t>
  </si>
  <si>
    <t>勐海县公安局2014年支出决算表</t>
  </si>
  <si>
    <t>勐海县公安局2014年公共预算财政拨款收入支出决算表</t>
  </si>
  <si>
    <t>勐海县公安局2014年政府性基金预算财政拨款收入支出决算表</t>
  </si>
  <si>
    <t>编制单位：勐海县公安局</t>
  </si>
  <si>
    <t>公共安全</t>
  </si>
  <si>
    <t>公安</t>
  </si>
  <si>
    <t>行政运行</t>
  </si>
  <si>
    <t>一般行政管理事务</t>
  </si>
  <si>
    <t>治安管理</t>
  </si>
  <si>
    <t>国内安全保卫</t>
  </si>
  <si>
    <t>刑事侦查</t>
  </si>
  <si>
    <t>经济犯罪侦查</t>
  </si>
  <si>
    <t>出入境管理</t>
  </si>
  <si>
    <t>防范和处理邪教犯罪</t>
  </si>
  <si>
    <t>禁毒管理</t>
  </si>
  <si>
    <t>拘留收教场所管理</t>
  </si>
  <si>
    <t>信息化建设</t>
  </si>
  <si>
    <t>事业运行</t>
  </si>
  <si>
    <t>其他公安支出</t>
  </si>
  <si>
    <t>社会保障和就业</t>
  </si>
  <si>
    <t>财政对社会保险基金的补助</t>
  </si>
  <si>
    <t>财政对工伤保险基金的补助</t>
  </si>
  <si>
    <t>财政对生育保险基金的补助</t>
  </si>
  <si>
    <t>行政事业单位离退休</t>
  </si>
  <si>
    <t>未归口管理的行政单位离退休</t>
  </si>
  <si>
    <t>医疗卫生</t>
  </si>
  <si>
    <t>医疗保障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</si>
  <si>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</si>
  <si>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</si>
  <si>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</si>
  <si>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</si>
  <si>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</si>
  <si>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</si>
  <si>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购房补贴</t>
  </si>
  <si>
    <t>公共安全</t>
  </si>
  <si>
    <t>02</t>
  </si>
  <si>
    <t>公安</t>
  </si>
  <si>
    <t>行政运行</t>
  </si>
  <si>
    <r>
      <t>0</t>
    </r>
    <r>
      <rPr>
        <sz val="11"/>
        <color indexed="8"/>
        <rFont val="宋体"/>
        <family val="0"/>
      </rPr>
      <t>2</t>
    </r>
  </si>
  <si>
    <r>
      <t>0</t>
    </r>
    <r>
      <rPr>
        <sz val="11"/>
        <color indexed="8"/>
        <rFont val="宋体"/>
        <family val="0"/>
      </rPr>
      <t>2</t>
    </r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</si>
  <si>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</si>
  <si>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4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</si>
  <si>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</si>
  <si>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6</t>
    </r>
  </si>
  <si>
    <r>
      <t>0</t>
    </r>
    <r>
      <rPr>
        <sz val="11"/>
        <color indexed="8"/>
        <rFont val="宋体"/>
        <family val="0"/>
      </rPr>
      <t>7</t>
    </r>
  </si>
  <si>
    <r>
      <t>0</t>
    </r>
    <r>
      <rPr>
        <sz val="11"/>
        <color indexed="8"/>
        <rFont val="宋体"/>
        <family val="0"/>
      </rPr>
      <t>8</t>
    </r>
  </si>
  <si>
    <r>
      <t>1</t>
    </r>
    <r>
      <rPr>
        <sz val="11"/>
        <color indexed="8"/>
        <rFont val="宋体"/>
        <family val="0"/>
      </rPr>
      <t>0</t>
    </r>
  </si>
  <si>
    <r>
      <t>1</t>
    </r>
    <r>
      <rPr>
        <sz val="11"/>
        <color indexed="8"/>
        <rFont val="宋体"/>
        <family val="0"/>
      </rPr>
      <t>1</t>
    </r>
  </si>
  <si>
    <r>
      <t>1</t>
    </r>
    <r>
      <rPr>
        <sz val="11"/>
        <color indexed="8"/>
        <rFont val="宋体"/>
        <family val="0"/>
      </rPr>
      <t>7</t>
    </r>
  </si>
  <si>
    <r>
      <t>9</t>
    </r>
    <r>
      <rPr>
        <sz val="11"/>
        <color indexed="8"/>
        <rFont val="宋体"/>
        <family val="0"/>
      </rPr>
      <t>9</t>
    </r>
  </si>
  <si>
    <t>反恐怖</t>
  </si>
  <si>
    <t>居民身份证管理</t>
  </si>
  <si>
    <t>商业服务业等支出</t>
  </si>
  <si>
    <t>涉外发展服务支出</t>
  </si>
  <si>
    <t>其他涉外发展服务支出</t>
  </si>
  <si>
    <t>编制单位：勐海县公安局</t>
  </si>
  <si>
    <t>编制单位：勐海县公安局</t>
  </si>
  <si>
    <t>反恐怖</t>
  </si>
  <si>
    <t>勐海县公安局2014年“三公”经费公共预算财政拨款支出情况表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</si>
</sst>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0" fillId="0" borderId="10" xfId="40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19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0" fillId="0" borderId="10" xfId="40" applyFont="1" applyFill="1" applyBorder="1" applyAlignment="1">
      <alignment vertical="center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0" xfId="40" applyNumberFormat="1" applyFill="1" applyAlignment="1">
      <alignment vertical="center"/>
      <protection/>
    </xf>
    <xf numFmtId="198" fontId="3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2" fillId="25" borderId="10" xfId="0" applyFont="1" applyFill="1" applyBorder="1" applyAlignment="1">
      <alignment horizontal="left" vertical="center" shrinkToFit="1"/>
    </xf>
    <xf numFmtId="0" fontId="33" fillId="25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2" xfId="40" applyFont="1" applyFill="1" applyBorder="1" applyAlignment="1">
      <alignment horizontal="right" vertical="center"/>
      <protection/>
    </xf>
    <xf numFmtId="0" fontId="0" fillId="0" borderId="12" xfId="40" applyFont="1" applyFill="1" applyBorder="1" applyAlignment="1">
      <alignment horizontal="right" vertical="center"/>
      <protection/>
    </xf>
    <xf numFmtId="0" fontId="32" fillId="25" borderId="13" xfId="0" applyFont="1" applyFill="1" applyBorder="1" applyAlignment="1">
      <alignment horizontal="left" vertical="center" shrinkToFit="1"/>
    </xf>
    <xf numFmtId="0" fontId="32" fillId="25" borderId="14" xfId="0" applyFont="1" applyFill="1" applyBorder="1" applyAlignment="1">
      <alignment horizontal="left" vertical="center" shrinkToFit="1"/>
    </xf>
    <xf numFmtId="0" fontId="32" fillId="25" borderId="15" xfId="0" applyFont="1" applyFill="1" applyBorder="1" applyAlignment="1">
      <alignment horizontal="left" vertical="center" shrinkToFit="1"/>
    </xf>
    <xf numFmtId="0" fontId="33" fillId="25" borderId="13" xfId="0" applyFont="1" applyFill="1" applyBorder="1" applyAlignment="1">
      <alignment horizontal="left" vertical="center" shrinkToFit="1"/>
    </xf>
    <xf numFmtId="0" fontId="33" fillId="25" borderId="14" xfId="0" applyFont="1" applyFill="1" applyBorder="1" applyAlignment="1">
      <alignment horizontal="left" vertical="center" shrinkToFit="1"/>
    </xf>
    <xf numFmtId="0" fontId="33" fillId="25" borderId="15" xfId="0" applyFont="1" applyFill="1" applyBorder="1" applyAlignment="1">
      <alignment horizontal="left" vertical="center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25" borderId="0" xfId="0" applyFont="1" applyFill="1" applyBorder="1" applyAlignment="1">
      <alignment horizontal="left" vertical="center"/>
    </xf>
    <xf numFmtId="0" fontId="5" fillId="25" borderId="10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5" fillId="25" borderId="0" xfId="0" applyFont="1" applyFill="1" applyBorder="1" applyAlignment="1">
      <alignment horizontal="right" vertical="center"/>
    </xf>
    <xf numFmtId="0" fontId="5" fillId="24" borderId="17" xfId="0" applyFont="1" applyFill="1" applyBorder="1" applyAlignment="1">
      <alignment horizontal="center" vertical="center" wrapText="1" shrinkToFit="1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33">
      <selection activeCell="A1" sqref="A1:F34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2.25390625" style="3" customWidth="1"/>
    <col min="4" max="4" width="29.125" style="3" customWidth="1"/>
    <col min="5" max="5" width="7.625" style="3" customWidth="1"/>
    <col min="6" max="6" width="12.75390625" style="3" customWidth="1"/>
    <col min="7" max="16384" width="9.00390625" style="3" customWidth="1"/>
  </cols>
  <sheetData>
    <row r="1" spans="1:5" s="5" customFormat="1" ht="22.5" customHeight="1">
      <c r="A1" s="32" t="s">
        <v>13</v>
      </c>
      <c r="B1" s="4"/>
      <c r="E1" s="4"/>
    </row>
    <row r="2" spans="1:6" ht="22.5" customHeight="1">
      <c r="A2" s="76" t="s">
        <v>119</v>
      </c>
      <c r="B2" s="76"/>
      <c r="C2" s="76"/>
      <c r="D2" s="76"/>
      <c r="E2" s="76"/>
      <c r="F2" s="76"/>
    </row>
    <row r="3" spans="1:6" ht="18" customHeight="1">
      <c r="A3" s="30"/>
      <c r="B3" s="30"/>
      <c r="C3" s="30"/>
      <c r="D3" s="30"/>
      <c r="E3" s="79" t="s">
        <v>69</v>
      </c>
      <c r="F3" s="79"/>
    </row>
    <row r="4" spans="1:6" ht="23.25" customHeight="1">
      <c r="A4" s="6" t="s">
        <v>118</v>
      </c>
      <c r="B4" s="6"/>
      <c r="C4" s="6"/>
      <c r="D4" s="6"/>
      <c r="E4" s="80" t="s">
        <v>70</v>
      </c>
      <c r="F4" s="81"/>
    </row>
    <row r="5" spans="1:6" ht="21.75" customHeight="1">
      <c r="A5" s="77" t="s">
        <v>1</v>
      </c>
      <c r="B5" s="77"/>
      <c r="C5" s="78"/>
      <c r="D5" s="77" t="s">
        <v>2</v>
      </c>
      <c r="E5" s="77"/>
      <c r="F5" s="77"/>
    </row>
    <row r="6" spans="1:6" ht="21.75" customHeight="1">
      <c r="A6" s="7" t="s">
        <v>3</v>
      </c>
      <c r="B6" s="15" t="s">
        <v>4</v>
      </c>
      <c r="C6" s="15" t="s">
        <v>6</v>
      </c>
      <c r="D6" s="7" t="s">
        <v>7</v>
      </c>
      <c r="E6" s="15" t="s">
        <v>4</v>
      </c>
      <c r="F6" s="15" t="s">
        <v>6</v>
      </c>
    </row>
    <row r="7" spans="1:6" ht="21.75" customHeight="1">
      <c r="A7" s="15" t="s">
        <v>5</v>
      </c>
      <c r="B7" s="15"/>
      <c r="C7" s="7">
        <v>1</v>
      </c>
      <c r="D7" s="15" t="s">
        <v>5</v>
      </c>
      <c r="E7" s="15"/>
      <c r="F7" s="7">
        <v>1</v>
      </c>
    </row>
    <row r="8" spans="1:6" ht="21.75" customHeight="1">
      <c r="A8" s="33" t="s">
        <v>88</v>
      </c>
      <c r="B8" s="21">
        <v>1</v>
      </c>
      <c r="C8" s="22">
        <v>84735381.45</v>
      </c>
      <c r="D8" s="2" t="s">
        <v>16</v>
      </c>
      <c r="E8" s="21">
        <v>28</v>
      </c>
      <c r="F8" s="22"/>
    </row>
    <row r="9" spans="1:6" ht="21.75" customHeight="1">
      <c r="A9" s="33" t="s">
        <v>89</v>
      </c>
      <c r="B9" s="23">
        <v>2</v>
      </c>
      <c r="C9" s="8"/>
      <c r="D9" s="1" t="s">
        <v>17</v>
      </c>
      <c r="E9" s="23">
        <v>29</v>
      </c>
      <c r="F9" s="8"/>
    </row>
    <row r="10" spans="1:6" ht="21.75" customHeight="1">
      <c r="A10" s="8" t="s">
        <v>19</v>
      </c>
      <c r="B10" s="21">
        <v>3</v>
      </c>
      <c r="C10" s="8"/>
      <c r="D10" s="1" t="s">
        <v>18</v>
      </c>
      <c r="E10" s="21">
        <v>30</v>
      </c>
      <c r="F10" s="8"/>
    </row>
    <row r="11" spans="1:6" ht="21.75" customHeight="1">
      <c r="A11" s="8" t="s">
        <v>21</v>
      </c>
      <c r="B11" s="23">
        <v>4</v>
      </c>
      <c r="C11" s="8"/>
      <c r="D11" s="1" t="s">
        <v>20</v>
      </c>
      <c r="E11" s="23">
        <v>31</v>
      </c>
      <c r="F11" s="8">
        <v>72928027.07</v>
      </c>
    </row>
    <row r="12" spans="1:6" ht="21.75" customHeight="1">
      <c r="A12" s="8" t="s">
        <v>23</v>
      </c>
      <c r="B12" s="21">
        <v>5</v>
      </c>
      <c r="C12" s="8"/>
      <c r="D12" s="1" t="s">
        <v>22</v>
      </c>
      <c r="E12" s="21">
        <v>32</v>
      </c>
      <c r="F12" s="8"/>
    </row>
    <row r="13" spans="1:6" ht="21.75" customHeight="1">
      <c r="A13" s="8" t="s">
        <v>25</v>
      </c>
      <c r="B13" s="23">
        <v>6</v>
      </c>
      <c r="C13" s="8"/>
      <c r="D13" s="1" t="s">
        <v>24</v>
      </c>
      <c r="E13" s="23">
        <v>33</v>
      </c>
      <c r="F13" s="8"/>
    </row>
    <row r="14" spans="1:6" ht="21.75" customHeight="1">
      <c r="A14" s="8" t="s">
        <v>27</v>
      </c>
      <c r="B14" s="21">
        <v>7</v>
      </c>
      <c r="C14" s="8">
        <v>298280</v>
      </c>
      <c r="D14" s="8" t="s">
        <v>26</v>
      </c>
      <c r="E14" s="21">
        <v>34</v>
      </c>
      <c r="F14" s="8"/>
    </row>
    <row r="15" spans="2:6" ht="21.75" customHeight="1">
      <c r="B15" s="23">
        <v>8</v>
      </c>
      <c r="C15" s="8"/>
      <c r="D15" s="8" t="s">
        <v>28</v>
      </c>
      <c r="E15" s="23">
        <v>35</v>
      </c>
      <c r="F15" s="8">
        <v>5762528.44</v>
      </c>
    </row>
    <row r="16" spans="1:6" ht="21.75" customHeight="1">
      <c r="A16" s="8"/>
      <c r="B16" s="21">
        <v>9</v>
      </c>
      <c r="C16" s="8"/>
      <c r="D16" s="8" t="s">
        <v>29</v>
      </c>
      <c r="E16" s="21">
        <v>36</v>
      </c>
      <c r="F16" s="8">
        <v>2739432.4</v>
      </c>
    </row>
    <row r="17" spans="1:6" ht="21.75" customHeight="1">
      <c r="A17" s="8"/>
      <c r="B17" s="23">
        <v>10</v>
      </c>
      <c r="C17" s="8"/>
      <c r="D17" s="8" t="s">
        <v>30</v>
      </c>
      <c r="E17" s="23">
        <v>37</v>
      </c>
      <c r="F17" s="8"/>
    </row>
    <row r="18" spans="1:6" ht="21.75" customHeight="1">
      <c r="A18" s="8"/>
      <c r="B18" s="21">
        <v>11</v>
      </c>
      <c r="C18" s="8"/>
      <c r="D18" s="8" t="s">
        <v>31</v>
      </c>
      <c r="E18" s="21">
        <v>38</v>
      </c>
      <c r="F18" s="8"/>
    </row>
    <row r="19" spans="1:6" ht="21.75" customHeight="1">
      <c r="A19" s="8"/>
      <c r="B19" s="23">
        <v>12</v>
      </c>
      <c r="C19" s="8"/>
      <c r="D19" s="8" t="s">
        <v>32</v>
      </c>
      <c r="E19" s="23">
        <v>39</v>
      </c>
      <c r="F19" s="8"/>
    </row>
    <row r="20" spans="1:6" ht="21.75" customHeight="1">
      <c r="A20" s="8"/>
      <c r="B20" s="21">
        <v>13</v>
      </c>
      <c r="C20" s="8"/>
      <c r="D20" s="8" t="s">
        <v>33</v>
      </c>
      <c r="E20" s="21">
        <v>40</v>
      </c>
      <c r="F20" s="8"/>
    </row>
    <row r="21" spans="1:6" ht="21.75" customHeight="1">
      <c r="A21" s="20"/>
      <c r="B21" s="23">
        <v>14</v>
      </c>
      <c r="C21" s="8"/>
      <c r="D21" s="8" t="s">
        <v>34</v>
      </c>
      <c r="E21" s="23">
        <v>41</v>
      </c>
      <c r="F21" s="8"/>
    </row>
    <row r="22" spans="1:6" ht="21.75" customHeight="1">
      <c r="A22" s="10"/>
      <c r="B22" s="21">
        <v>15</v>
      </c>
      <c r="C22" s="22"/>
      <c r="D22" s="8" t="s">
        <v>35</v>
      </c>
      <c r="E22" s="21">
        <v>42</v>
      </c>
      <c r="F22" s="22">
        <v>20000</v>
      </c>
    </row>
    <row r="23" spans="1:6" ht="21.75" customHeight="1">
      <c r="A23" s="20"/>
      <c r="B23" s="23">
        <v>16</v>
      </c>
      <c r="C23" s="8"/>
      <c r="D23" s="8" t="s">
        <v>36</v>
      </c>
      <c r="E23" s="23">
        <v>43</v>
      </c>
      <c r="F23" s="8"/>
    </row>
    <row r="24" spans="1:6" ht="21.75" customHeight="1">
      <c r="A24" s="20"/>
      <c r="B24" s="23">
        <v>17</v>
      </c>
      <c r="C24" s="8"/>
      <c r="D24" s="8" t="s">
        <v>37</v>
      </c>
      <c r="E24" s="21">
        <v>44</v>
      </c>
      <c r="F24" s="8"/>
    </row>
    <row r="25" spans="1:6" ht="21.75" customHeight="1">
      <c r="A25" s="8"/>
      <c r="B25" s="21">
        <v>18</v>
      </c>
      <c r="C25" s="12"/>
      <c r="D25" s="24" t="s">
        <v>38</v>
      </c>
      <c r="E25" s="25">
        <v>45</v>
      </c>
      <c r="F25" s="12"/>
    </row>
    <row r="26" spans="1:6" ht="21.75" customHeight="1">
      <c r="A26" s="24"/>
      <c r="B26" s="25">
        <v>19</v>
      </c>
      <c r="C26" s="24"/>
      <c r="D26" s="24" t="s">
        <v>39</v>
      </c>
      <c r="E26" s="26">
        <v>46</v>
      </c>
      <c r="F26" s="24"/>
    </row>
    <row r="27" spans="1:6" ht="21.75" customHeight="1">
      <c r="A27" s="24"/>
      <c r="B27" s="26">
        <v>20</v>
      </c>
      <c r="C27" s="24"/>
      <c r="D27" s="24" t="s">
        <v>40</v>
      </c>
      <c r="E27" s="25">
        <v>47</v>
      </c>
      <c r="F27" s="24">
        <v>2141109.11</v>
      </c>
    </row>
    <row r="28" spans="1:6" ht="21.75" customHeight="1">
      <c r="A28" s="24"/>
      <c r="B28" s="25">
        <v>21</v>
      </c>
      <c r="C28" s="24"/>
      <c r="D28" s="24" t="s">
        <v>41</v>
      </c>
      <c r="E28" s="26">
        <v>48</v>
      </c>
      <c r="F28" s="24"/>
    </row>
    <row r="29" spans="1:6" ht="21.75" customHeight="1">
      <c r="A29" s="24"/>
      <c r="B29" s="26">
        <v>22</v>
      </c>
      <c r="C29" s="24"/>
      <c r="D29" s="24" t="s">
        <v>42</v>
      </c>
      <c r="E29" s="25">
        <v>49</v>
      </c>
      <c r="F29" s="24"/>
    </row>
    <row r="30" spans="1:6" ht="21.75" customHeight="1">
      <c r="A30" s="24"/>
      <c r="B30" s="25">
        <v>23</v>
      </c>
      <c r="C30" s="24"/>
      <c r="D30" s="24" t="s">
        <v>43</v>
      </c>
      <c r="E30" s="26">
        <v>50</v>
      </c>
      <c r="F30" s="24"/>
    </row>
    <row r="31" spans="1:6" ht="21.75" customHeight="1">
      <c r="A31" s="11" t="s">
        <v>11</v>
      </c>
      <c r="B31" s="26">
        <v>24</v>
      </c>
      <c r="C31" s="59">
        <f>SUM(C8:C16)</f>
        <v>85033661.45</v>
      </c>
      <c r="D31" s="11" t="s">
        <v>12</v>
      </c>
      <c r="E31" s="16">
        <v>51</v>
      </c>
      <c r="F31" s="59">
        <f>SUM(F8:F30)</f>
        <v>83591097.02</v>
      </c>
    </row>
    <row r="32" spans="1:6" ht="26.25" customHeight="1">
      <c r="A32" s="8" t="s">
        <v>14</v>
      </c>
      <c r="B32" s="25">
        <v>25</v>
      </c>
      <c r="C32" s="8"/>
      <c r="D32" s="8" t="s">
        <v>44</v>
      </c>
      <c r="E32" s="26">
        <v>52</v>
      </c>
      <c r="F32" s="8"/>
    </row>
    <row r="33" spans="1:6" ht="26.25" customHeight="1">
      <c r="A33" s="8" t="s">
        <v>15</v>
      </c>
      <c r="B33" s="26">
        <v>26</v>
      </c>
      <c r="C33" s="8">
        <v>8853649.93</v>
      </c>
      <c r="D33" s="8" t="s">
        <v>45</v>
      </c>
      <c r="E33" s="16">
        <v>53</v>
      </c>
      <c r="F33" s="8">
        <v>10296214.36</v>
      </c>
    </row>
    <row r="34" spans="1:6" ht="26.25" customHeight="1">
      <c r="A34" s="11" t="s">
        <v>0</v>
      </c>
      <c r="B34" s="25">
        <v>27</v>
      </c>
      <c r="C34" s="8">
        <f>+C33+C31</f>
        <v>93887311.38</v>
      </c>
      <c r="D34" s="11" t="s">
        <v>0</v>
      </c>
      <c r="E34" s="26">
        <v>54</v>
      </c>
      <c r="F34" s="8">
        <f>+F33+F31</f>
        <v>93887311.38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3" width="4.875" style="3" customWidth="1"/>
    <col min="4" max="4" width="22.00390625" style="3" customWidth="1"/>
    <col min="5" max="11" width="13.50390625" style="3" customWidth="1"/>
    <col min="12" max="16384" width="9.00390625" style="3" customWidth="1"/>
  </cols>
  <sheetData>
    <row r="1" spans="1:3" ht="22.5" customHeight="1">
      <c r="A1" s="88" t="s">
        <v>84</v>
      </c>
      <c r="B1" s="89"/>
      <c r="C1" s="89"/>
    </row>
    <row r="2" spans="1:11" ht="29.25" customHeight="1">
      <c r="A2" s="94" t="s">
        <v>120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9" t="s">
        <v>104</v>
      </c>
    </row>
    <row r="4" spans="1:11" ht="18" customHeight="1">
      <c r="A4" s="71" t="s">
        <v>124</v>
      </c>
      <c r="B4" s="71"/>
      <c r="C4" s="71"/>
      <c r="D4" s="71"/>
      <c r="E4" s="48"/>
      <c r="F4" s="48"/>
      <c r="G4" s="48"/>
      <c r="H4" s="50"/>
      <c r="I4" s="48"/>
      <c r="J4" s="48"/>
      <c r="K4" s="49" t="s">
        <v>71</v>
      </c>
    </row>
    <row r="5" spans="1:11" ht="24" customHeight="1">
      <c r="A5" s="91" t="s">
        <v>3</v>
      </c>
      <c r="B5" s="91" t="s">
        <v>47</v>
      </c>
      <c r="C5" s="91" t="s">
        <v>47</v>
      </c>
      <c r="D5" s="91" t="s">
        <v>47</v>
      </c>
      <c r="E5" s="90" t="s">
        <v>72</v>
      </c>
      <c r="F5" s="90" t="s">
        <v>73</v>
      </c>
      <c r="G5" s="90" t="s">
        <v>74</v>
      </c>
      <c r="H5" s="92" t="s">
        <v>75</v>
      </c>
      <c r="I5" s="90" t="s">
        <v>76</v>
      </c>
      <c r="J5" s="90" t="s">
        <v>77</v>
      </c>
      <c r="K5" s="92" t="s">
        <v>78</v>
      </c>
    </row>
    <row r="6" spans="1:11" ht="47.25" customHeight="1">
      <c r="A6" s="90" t="s">
        <v>52</v>
      </c>
      <c r="B6" s="90" t="s">
        <v>47</v>
      </c>
      <c r="C6" s="90" t="s">
        <v>47</v>
      </c>
      <c r="D6" s="42" t="s">
        <v>79</v>
      </c>
      <c r="E6" s="90" t="s">
        <v>47</v>
      </c>
      <c r="F6" s="90" t="s">
        <v>47</v>
      </c>
      <c r="G6" s="90" t="s">
        <v>47</v>
      </c>
      <c r="H6" s="93"/>
      <c r="I6" s="90" t="s">
        <v>47</v>
      </c>
      <c r="J6" s="90" t="s">
        <v>47</v>
      </c>
      <c r="K6" s="93"/>
    </row>
    <row r="7" spans="1:11" ht="18" customHeight="1">
      <c r="A7" s="91" t="s">
        <v>8</v>
      </c>
      <c r="B7" s="91" t="s">
        <v>9</v>
      </c>
      <c r="C7" s="91" t="s">
        <v>10</v>
      </c>
      <c r="D7" s="43" t="s">
        <v>58</v>
      </c>
      <c r="E7" s="44" t="s">
        <v>59</v>
      </c>
      <c r="F7" s="44" t="s">
        <v>60</v>
      </c>
      <c r="G7" s="44" t="s">
        <v>61</v>
      </c>
      <c r="H7" s="44" t="s">
        <v>62</v>
      </c>
      <c r="I7" s="44" t="s">
        <v>64</v>
      </c>
      <c r="J7" s="44" t="s">
        <v>65</v>
      </c>
      <c r="K7" s="44" t="s">
        <v>66</v>
      </c>
    </row>
    <row r="8" spans="1:11" ht="18" customHeight="1">
      <c r="A8" s="91" t="s">
        <v>47</v>
      </c>
      <c r="B8" s="91" t="s">
        <v>47</v>
      </c>
      <c r="C8" s="91" t="s">
        <v>47</v>
      </c>
      <c r="D8" s="43" t="s">
        <v>54</v>
      </c>
      <c r="E8" s="45">
        <f>SUM(F8:K8)</f>
        <v>85033661.45</v>
      </c>
      <c r="F8" s="45">
        <f aca="true" t="shared" si="0" ref="F8:K8">F9+F26+F32+F40+F37</f>
        <v>84735381.45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298280</v>
      </c>
    </row>
    <row r="9" spans="1:11" ht="16.5" customHeight="1">
      <c r="A9" s="82">
        <v>204</v>
      </c>
      <c r="B9" s="83"/>
      <c r="C9" s="84"/>
      <c r="D9" s="60" t="s">
        <v>125</v>
      </c>
      <c r="E9" s="45">
        <f aca="true" t="shared" si="1" ref="E9:E43">SUM(F9:K9)</f>
        <v>74370591.5</v>
      </c>
      <c r="F9" s="45">
        <f aca="true" t="shared" si="2" ref="F9:K9">F10</f>
        <v>74072311.5</v>
      </c>
      <c r="G9" s="45">
        <f t="shared" si="2"/>
        <v>0</v>
      </c>
      <c r="H9" s="45">
        <f t="shared" si="2"/>
        <v>0</v>
      </c>
      <c r="I9" s="45">
        <f t="shared" si="2"/>
        <v>0</v>
      </c>
      <c r="J9" s="45">
        <f t="shared" si="2"/>
        <v>0</v>
      </c>
      <c r="K9" s="45">
        <f t="shared" si="2"/>
        <v>298280</v>
      </c>
    </row>
    <row r="10" spans="1:11" ht="16.5" customHeight="1">
      <c r="A10" s="82">
        <v>20402</v>
      </c>
      <c r="B10" s="83"/>
      <c r="C10" s="84"/>
      <c r="D10" s="60" t="s">
        <v>126</v>
      </c>
      <c r="E10" s="45">
        <f t="shared" si="1"/>
        <v>74370591.5</v>
      </c>
      <c r="F10" s="45">
        <f aca="true" t="shared" si="3" ref="F10:K10">SUM(F11:F25)</f>
        <v>74072311.5</v>
      </c>
      <c r="G10" s="45">
        <f t="shared" si="3"/>
        <v>0</v>
      </c>
      <c r="H10" s="45">
        <f t="shared" si="3"/>
        <v>0</v>
      </c>
      <c r="I10" s="45">
        <f t="shared" si="3"/>
        <v>0</v>
      </c>
      <c r="J10" s="45">
        <f t="shared" si="3"/>
        <v>0</v>
      </c>
      <c r="K10" s="45">
        <f t="shared" si="3"/>
        <v>298280</v>
      </c>
    </row>
    <row r="11" spans="1:11" ht="16.5" customHeight="1">
      <c r="A11" s="85">
        <v>2040201</v>
      </c>
      <c r="B11" s="86"/>
      <c r="C11" s="87"/>
      <c r="D11" s="61" t="s">
        <v>127</v>
      </c>
      <c r="E11" s="45">
        <f t="shared" si="1"/>
        <v>22933830.5</v>
      </c>
      <c r="F11" s="45">
        <v>22933830.5</v>
      </c>
      <c r="G11" s="46"/>
      <c r="H11" s="46"/>
      <c r="I11" s="46"/>
      <c r="J11" s="46"/>
      <c r="K11" s="45"/>
    </row>
    <row r="12" spans="1:11" ht="16.5" customHeight="1">
      <c r="A12" s="85">
        <v>2040202</v>
      </c>
      <c r="B12" s="86"/>
      <c r="C12" s="87"/>
      <c r="D12" s="61" t="s">
        <v>128</v>
      </c>
      <c r="E12" s="45">
        <f t="shared" si="1"/>
        <v>7356300</v>
      </c>
      <c r="F12" s="45">
        <v>7356300</v>
      </c>
      <c r="G12" s="46"/>
      <c r="H12" s="46"/>
      <c r="I12" s="46"/>
      <c r="J12" s="46"/>
      <c r="K12" s="45"/>
    </row>
    <row r="13" spans="1:11" ht="16.5" customHeight="1">
      <c r="A13" s="85">
        <v>2040204</v>
      </c>
      <c r="B13" s="86"/>
      <c r="C13" s="87"/>
      <c r="D13" s="61" t="s">
        <v>129</v>
      </c>
      <c r="E13" s="45">
        <f t="shared" si="1"/>
        <v>3917200</v>
      </c>
      <c r="F13" s="45">
        <v>3912200</v>
      </c>
      <c r="G13" s="46"/>
      <c r="H13" s="46"/>
      <c r="I13" s="46"/>
      <c r="J13" s="46"/>
      <c r="K13" s="45">
        <v>5000</v>
      </c>
    </row>
    <row r="14" spans="1:11" ht="16.5" customHeight="1">
      <c r="A14" s="85">
        <v>2040205</v>
      </c>
      <c r="B14" s="86"/>
      <c r="C14" s="87"/>
      <c r="D14" s="61" t="s">
        <v>130</v>
      </c>
      <c r="E14" s="45">
        <f t="shared" si="1"/>
        <v>534000</v>
      </c>
      <c r="F14" s="45">
        <v>490000</v>
      </c>
      <c r="G14" s="46"/>
      <c r="H14" s="46"/>
      <c r="I14" s="46"/>
      <c r="J14" s="46"/>
      <c r="K14" s="45">
        <v>44000</v>
      </c>
    </row>
    <row r="15" spans="1:11" ht="16.5" customHeight="1">
      <c r="A15" s="85">
        <v>2040206</v>
      </c>
      <c r="B15" s="86"/>
      <c r="C15" s="87"/>
      <c r="D15" s="61" t="s">
        <v>131</v>
      </c>
      <c r="E15" s="45">
        <f t="shared" si="1"/>
        <v>736280</v>
      </c>
      <c r="F15" s="45">
        <v>600000</v>
      </c>
      <c r="G15" s="46"/>
      <c r="H15" s="46"/>
      <c r="I15" s="46"/>
      <c r="J15" s="46"/>
      <c r="K15" s="45">
        <v>136280</v>
      </c>
    </row>
    <row r="16" spans="1:11" ht="16.5" customHeight="1">
      <c r="A16" s="85">
        <v>2040207</v>
      </c>
      <c r="B16" s="86"/>
      <c r="C16" s="87"/>
      <c r="D16" s="61" t="s">
        <v>132</v>
      </c>
      <c r="E16" s="45">
        <f t="shared" si="1"/>
        <v>320000</v>
      </c>
      <c r="F16" s="45">
        <v>300000</v>
      </c>
      <c r="G16" s="46"/>
      <c r="H16" s="46"/>
      <c r="I16" s="46"/>
      <c r="J16" s="46"/>
      <c r="K16" s="45">
        <v>20000</v>
      </c>
    </row>
    <row r="17" spans="1:11" ht="16.5" customHeight="1">
      <c r="A17" s="85">
        <v>2040208</v>
      </c>
      <c r="B17" s="86"/>
      <c r="C17" s="87"/>
      <c r="D17" s="61" t="s">
        <v>133</v>
      </c>
      <c r="E17" s="45">
        <f t="shared" si="1"/>
        <v>926437</v>
      </c>
      <c r="F17" s="45">
        <v>926437</v>
      </c>
      <c r="G17" s="46"/>
      <c r="H17" s="46"/>
      <c r="I17" s="46"/>
      <c r="J17" s="46"/>
      <c r="K17" s="45"/>
    </row>
    <row r="18" spans="1:11" ht="16.5" customHeight="1">
      <c r="A18" s="85">
        <v>2040210</v>
      </c>
      <c r="B18" s="86"/>
      <c r="C18" s="87"/>
      <c r="D18" s="61" t="s">
        <v>134</v>
      </c>
      <c r="E18" s="45">
        <f t="shared" si="1"/>
        <v>120000</v>
      </c>
      <c r="F18" s="45">
        <v>100000</v>
      </c>
      <c r="G18" s="46"/>
      <c r="H18" s="46"/>
      <c r="I18" s="46"/>
      <c r="J18" s="46"/>
      <c r="K18" s="45">
        <v>20000</v>
      </c>
    </row>
    <row r="19" spans="1:11" ht="16.5" customHeight="1">
      <c r="A19" s="85">
        <v>2040211</v>
      </c>
      <c r="B19" s="86"/>
      <c r="C19" s="87"/>
      <c r="D19" s="61" t="s">
        <v>135</v>
      </c>
      <c r="E19" s="45">
        <f t="shared" si="1"/>
        <v>12171010</v>
      </c>
      <c r="F19" s="45">
        <v>12108010</v>
      </c>
      <c r="G19" s="46"/>
      <c r="H19" s="46"/>
      <c r="I19" s="46"/>
      <c r="J19" s="46"/>
      <c r="K19" s="45">
        <v>63000</v>
      </c>
    </row>
    <row r="20" spans="1:11" ht="16.5" customHeight="1">
      <c r="A20" s="85">
        <v>2040214</v>
      </c>
      <c r="B20" s="86"/>
      <c r="C20" s="87"/>
      <c r="D20" s="61" t="s">
        <v>171</v>
      </c>
      <c r="E20" s="45">
        <f t="shared" si="1"/>
        <v>1590000</v>
      </c>
      <c r="F20" s="45">
        <v>1580000</v>
      </c>
      <c r="G20" s="46"/>
      <c r="H20" s="46"/>
      <c r="I20" s="46"/>
      <c r="J20" s="46"/>
      <c r="K20" s="45">
        <v>10000</v>
      </c>
    </row>
    <row r="21" spans="1:11" ht="16.5" customHeight="1">
      <c r="A21" s="85">
        <v>2040215</v>
      </c>
      <c r="B21" s="86"/>
      <c r="C21" s="87"/>
      <c r="D21" s="61" t="s">
        <v>172</v>
      </c>
      <c r="E21" s="45">
        <f t="shared" si="1"/>
        <v>100000</v>
      </c>
      <c r="F21" s="45">
        <v>100000</v>
      </c>
      <c r="G21" s="46"/>
      <c r="H21" s="46"/>
      <c r="I21" s="46"/>
      <c r="J21" s="46"/>
      <c r="K21" s="45"/>
    </row>
    <row r="22" spans="1:11" ht="26.25" customHeight="1">
      <c r="A22" s="85">
        <v>2040217</v>
      </c>
      <c r="B22" s="86"/>
      <c r="C22" s="87"/>
      <c r="D22" s="61" t="s">
        <v>136</v>
      </c>
      <c r="E22" s="45">
        <f t="shared" si="1"/>
        <v>5115600</v>
      </c>
      <c r="F22" s="45">
        <v>5115600</v>
      </c>
      <c r="G22" s="46"/>
      <c r="H22" s="46"/>
      <c r="I22" s="46"/>
      <c r="J22" s="46"/>
      <c r="K22" s="45"/>
    </row>
    <row r="23" spans="1:11" ht="26.25" customHeight="1">
      <c r="A23" s="85">
        <v>2040219</v>
      </c>
      <c r="B23" s="86"/>
      <c r="C23" s="87"/>
      <c r="D23" s="61" t="s">
        <v>137</v>
      </c>
      <c r="E23" s="45">
        <f t="shared" si="1"/>
        <v>1276300</v>
      </c>
      <c r="F23" s="45">
        <v>1276300</v>
      </c>
      <c r="G23" s="46"/>
      <c r="H23" s="46"/>
      <c r="I23" s="46"/>
      <c r="J23" s="46"/>
      <c r="K23" s="45"/>
    </row>
    <row r="24" spans="1:11" ht="26.25" customHeight="1">
      <c r="A24" s="85">
        <v>2040250</v>
      </c>
      <c r="B24" s="86"/>
      <c r="C24" s="87"/>
      <c r="D24" s="61" t="s">
        <v>138</v>
      </c>
      <c r="E24" s="45">
        <f t="shared" si="1"/>
        <v>434234</v>
      </c>
      <c r="F24" s="45">
        <v>434234</v>
      </c>
      <c r="G24" s="46"/>
      <c r="H24" s="46"/>
      <c r="I24" s="46"/>
      <c r="J24" s="46"/>
      <c r="K24" s="45"/>
    </row>
    <row r="25" spans="1:11" ht="26.25" customHeight="1">
      <c r="A25" s="85">
        <v>2040299</v>
      </c>
      <c r="B25" s="86"/>
      <c r="C25" s="87"/>
      <c r="D25" s="61" t="s">
        <v>139</v>
      </c>
      <c r="E25" s="45">
        <f t="shared" si="1"/>
        <v>16839400</v>
      </c>
      <c r="F25" s="45">
        <v>16839400</v>
      </c>
      <c r="G25" s="46"/>
      <c r="H25" s="46"/>
      <c r="I25" s="46"/>
      <c r="J25" s="46"/>
      <c r="K25" s="45"/>
    </row>
    <row r="26" spans="1:11" ht="26.25" customHeight="1">
      <c r="A26" s="82">
        <v>208</v>
      </c>
      <c r="B26" s="83"/>
      <c r="C26" s="84"/>
      <c r="D26" s="60" t="s">
        <v>140</v>
      </c>
      <c r="E26" s="45">
        <f t="shared" si="1"/>
        <v>5762528.44</v>
      </c>
      <c r="F26" s="45">
        <f aca="true" t="shared" si="4" ref="F26:K26">F27+F30</f>
        <v>5762528.44</v>
      </c>
      <c r="G26" s="45">
        <f t="shared" si="4"/>
        <v>0</v>
      </c>
      <c r="H26" s="45">
        <f t="shared" si="4"/>
        <v>0</v>
      </c>
      <c r="I26" s="45">
        <f t="shared" si="4"/>
        <v>0</v>
      </c>
      <c r="J26" s="45">
        <f t="shared" si="4"/>
        <v>0</v>
      </c>
      <c r="K26" s="45">
        <f t="shared" si="4"/>
        <v>0</v>
      </c>
    </row>
    <row r="27" spans="1:11" ht="26.25" customHeight="1">
      <c r="A27" s="82">
        <v>20803</v>
      </c>
      <c r="B27" s="83"/>
      <c r="C27" s="84"/>
      <c r="D27" s="60" t="s">
        <v>141</v>
      </c>
      <c r="E27" s="45">
        <f t="shared" si="1"/>
        <v>189477</v>
      </c>
      <c r="F27" s="45">
        <f aca="true" t="shared" si="5" ref="F27:K27">+F28+F29</f>
        <v>189477</v>
      </c>
      <c r="G27" s="45">
        <f t="shared" si="5"/>
        <v>0</v>
      </c>
      <c r="H27" s="45">
        <f t="shared" si="5"/>
        <v>0</v>
      </c>
      <c r="I27" s="45">
        <f t="shared" si="5"/>
        <v>0</v>
      </c>
      <c r="J27" s="45">
        <f t="shared" si="5"/>
        <v>0</v>
      </c>
      <c r="K27" s="45">
        <f t="shared" si="5"/>
        <v>0</v>
      </c>
    </row>
    <row r="28" spans="1:11" ht="26.25" customHeight="1">
      <c r="A28" s="85">
        <v>2080304</v>
      </c>
      <c r="B28" s="86"/>
      <c r="C28" s="87"/>
      <c r="D28" s="61" t="s">
        <v>142</v>
      </c>
      <c r="E28" s="45">
        <f t="shared" si="1"/>
        <v>72876</v>
      </c>
      <c r="F28" s="45">
        <v>72876</v>
      </c>
      <c r="G28" s="46"/>
      <c r="H28" s="46"/>
      <c r="I28" s="46"/>
      <c r="J28" s="46"/>
      <c r="K28" s="45"/>
    </row>
    <row r="29" spans="1:11" ht="26.25" customHeight="1">
      <c r="A29" s="85">
        <v>2080305</v>
      </c>
      <c r="B29" s="86"/>
      <c r="C29" s="87"/>
      <c r="D29" s="61" t="s">
        <v>143</v>
      </c>
      <c r="E29" s="45">
        <f t="shared" si="1"/>
        <v>116601</v>
      </c>
      <c r="F29" s="45">
        <v>116601</v>
      </c>
      <c r="G29" s="46"/>
      <c r="H29" s="46"/>
      <c r="I29" s="46"/>
      <c r="J29" s="46"/>
      <c r="K29" s="45"/>
    </row>
    <row r="30" spans="1:11" ht="26.25" customHeight="1">
      <c r="A30" s="82">
        <v>20805</v>
      </c>
      <c r="B30" s="83"/>
      <c r="C30" s="84"/>
      <c r="D30" s="60" t="s">
        <v>144</v>
      </c>
      <c r="E30" s="45">
        <f t="shared" si="1"/>
        <v>5573051.44</v>
      </c>
      <c r="F30" s="45">
        <f aca="true" t="shared" si="6" ref="F30:K30">+F31</f>
        <v>5573051.44</v>
      </c>
      <c r="G30" s="45">
        <f t="shared" si="6"/>
        <v>0</v>
      </c>
      <c r="H30" s="45">
        <f t="shared" si="6"/>
        <v>0</v>
      </c>
      <c r="I30" s="45">
        <f t="shared" si="6"/>
        <v>0</v>
      </c>
      <c r="J30" s="45">
        <f t="shared" si="6"/>
        <v>0</v>
      </c>
      <c r="K30" s="45">
        <f t="shared" si="6"/>
        <v>0</v>
      </c>
    </row>
    <row r="31" spans="1:11" ht="26.25" customHeight="1">
      <c r="A31" s="85">
        <v>2080504</v>
      </c>
      <c r="B31" s="86"/>
      <c r="C31" s="87"/>
      <c r="D31" s="61" t="s">
        <v>145</v>
      </c>
      <c r="E31" s="45">
        <f t="shared" si="1"/>
        <v>5573051.44</v>
      </c>
      <c r="F31" s="45">
        <v>5573051.44</v>
      </c>
      <c r="G31" s="46"/>
      <c r="H31" s="46"/>
      <c r="I31" s="46"/>
      <c r="J31" s="46"/>
      <c r="K31" s="45"/>
    </row>
    <row r="32" spans="1:11" ht="26.25" customHeight="1">
      <c r="A32" s="82">
        <v>210</v>
      </c>
      <c r="B32" s="83"/>
      <c r="C32" s="84"/>
      <c r="D32" s="60" t="s">
        <v>146</v>
      </c>
      <c r="E32" s="45">
        <f t="shared" si="1"/>
        <v>2739432.4</v>
      </c>
      <c r="F32" s="45">
        <f aca="true" t="shared" si="7" ref="F32:K32">+F33</f>
        <v>2739432.4</v>
      </c>
      <c r="G32" s="45">
        <f t="shared" si="7"/>
        <v>0</v>
      </c>
      <c r="H32" s="45">
        <f t="shared" si="7"/>
        <v>0</v>
      </c>
      <c r="I32" s="45">
        <f t="shared" si="7"/>
        <v>0</v>
      </c>
      <c r="J32" s="45">
        <f t="shared" si="7"/>
        <v>0</v>
      </c>
      <c r="K32" s="45">
        <f t="shared" si="7"/>
        <v>0</v>
      </c>
    </row>
    <row r="33" spans="1:11" ht="26.25" customHeight="1">
      <c r="A33" s="82">
        <v>21005</v>
      </c>
      <c r="B33" s="83"/>
      <c r="C33" s="84"/>
      <c r="D33" s="60" t="s">
        <v>147</v>
      </c>
      <c r="E33" s="45">
        <f t="shared" si="1"/>
        <v>2739432.4</v>
      </c>
      <c r="F33" s="45">
        <f aca="true" t="shared" si="8" ref="F33:K33">+F34+F35+F36</f>
        <v>2739432.4</v>
      </c>
      <c r="G33" s="45">
        <f t="shared" si="8"/>
        <v>0</v>
      </c>
      <c r="H33" s="45">
        <f t="shared" si="8"/>
        <v>0</v>
      </c>
      <c r="I33" s="45">
        <f t="shared" si="8"/>
        <v>0</v>
      </c>
      <c r="J33" s="45">
        <f t="shared" si="8"/>
        <v>0</v>
      </c>
      <c r="K33" s="45">
        <f t="shared" si="8"/>
        <v>0</v>
      </c>
    </row>
    <row r="34" spans="1:11" ht="26.25" customHeight="1">
      <c r="A34" s="85">
        <v>2100501</v>
      </c>
      <c r="B34" s="86"/>
      <c r="C34" s="87"/>
      <c r="D34" s="61" t="s">
        <v>148</v>
      </c>
      <c r="E34" s="45">
        <f t="shared" si="1"/>
        <v>1592241.4</v>
      </c>
      <c r="F34" s="45">
        <v>1592241.4</v>
      </c>
      <c r="G34" s="46"/>
      <c r="H34" s="46"/>
      <c r="I34" s="46"/>
      <c r="J34" s="46"/>
      <c r="K34" s="45"/>
    </row>
    <row r="35" spans="1:11" ht="26.25" customHeight="1">
      <c r="A35" s="85">
        <v>2100502</v>
      </c>
      <c r="B35" s="86"/>
      <c r="C35" s="87"/>
      <c r="D35" s="61" t="s">
        <v>149</v>
      </c>
      <c r="E35" s="45">
        <f t="shared" si="1"/>
        <v>102224</v>
      </c>
      <c r="F35" s="45">
        <v>102224</v>
      </c>
      <c r="G35" s="46"/>
      <c r="H35" s="46"/>
      <c r="I35" s="46"/>
      <c r="J35" s="46"/>
      <c r="K35" s="45"/>
    </row>
    <row r="36" spans="1:11" ht="26.25" customHeight="1">
      <c r="A36" s="85">
        <v>2100503</v>
      </c>
      <c r="B36" s="86"/>
      <c r="C36" s="87"/>
      <c r="D36" s="61" t="s">
        <v>150</v>
      </c>
      <c r="E36" s="45">
        <f t="shared" si="1"/>
        <v>1044967</v>
      </c>
      <c r="F36" s="45">
        <v>1044967</v>
      </c>
      <c r="G36" s="46"/>
      <c r="H36" s="46"/>
      <c r="I36" s="46"/>
      <c r="J36" s="46"/>
      <c r="K36" s="45"/>
    </row>
    <row r="37" spans="1:11" ht="26.25" customHeight="1">
      <c r="A37" s="82">
        <v>216</v>
      </c>
      <c r="B37" s="83"/>
      <c r="C37" s="84"/>
      <c r="D37" s="60" t="s">
        <v>173</v>
      </c>
      <c r="E37" s="45">
        <f>SUM(F37:K37)</f>
        <v>20000</v>
      </c>
      <c r="F37" s="45">
        <f aca="true" t="shared" si="9" ref="F37:K37">+F38</f>
        <v>20000</v>
      </c>
      <c r="G37" s="45">
        <f t="shared" si="9"/>
        <v>0</v>
      </c>
      <c r="H37" s="45">
        <f t="shared" si="9"/>
        <v>0</v>
      </c>
      <c r="I37" s="45">
        <f t="shared" si="9"/>
        <v>0</v>
      </c>
      <c r="J37" s="45">
        <f t="shared" si="9"/>
        <v>0</v>
      </c>
      <c r="K37" s="45">
        <f t="shared" si="9"/>
        <v>0</v>
      </c>
    </row>
    <row r="38" spans="1:11" ht="26.25" customHeight="1">
      <c r="A38" s="85">
        <v>21606</v>
      </c>
      <c r="B38" s="86"/>
      <c r="C38" s="87"/>
      <c r="D38" s="61" t="s">
        <v>174</v>
      </c>
      <c r="E38" s="45">
        <f>SUM(F38:K38)</f>
        <v>20000</v>
      </c>
      <c r="F38" s="45">
        <v>20000</v>
      </c>
      <c r="G38" s="46"/>
      <c r="H38" s="46"/>
      <c r="I38" s="46"/>
      <c r="J38" s="46"/>
      <c r="K38" s="45"/>
    </row>
    <row r="39" spans="1:11" ht="26.25" customHeight="1">
      <c r="A39" s="85">
        <v>2160699</v>
      </c>
      <c r="B39" s="86"/>
      <c r="C39" s="87"/>
      <c r="D39" s="61" t="s">
        <v>175</v>
      </c>
      <c r="E39" s="45">
        <f>SUM(F39:K39)</f>
        <v>20000</v>
      </c>
      <c r="F39" s="45">
        <v>20000</v>
      </c>
      <c r="G39" s="46"/>
      <c r="H39" s="46"/>
      <c r="I39" s="46"/>
      <c r="J39" s="46"/>
      <c r="K39" s="45"/>
    </row>
    <row r="40" spans="1:11" ht="26.25" customHeight="1">
      <c r="A40" s="82">
        <v>221</v>
      </c>
      <c r="B40" s="83"/>
      <c r="C40" s="84"/>
      <c r="D40" s="60" t="s">
        <v>151</v>
      </c>
      <c r="E40" s="45">
        <f t="shared" si="1"/>
        <v>2141109.11</v>
      </c>
      <c r="F40" s="45">
        <f aca="true" t="shared" si="10" ref="F40:K40">+F41</f>
        <v>2141109.11</v>
      </c>
      <c r="G40" s="45">
        <f t="shared" si="10"/>
        <v>0</v>
      </c>
      <c r="H40" s="45">
        <f t="shared" si="10"/>
        <v>0</v>
      </c>
      <c r="I40" s="45">
        <f t="shared" si="10"/>
        <v>0</v>
      </c>
      <c r="J40" s="45">
        <f t="shared" si="10"/>
        <v>0</v>
      </c>
      <c r="K40" s="45">
        <f t="shared" si="10"/>
        <v>0</v>
      </c>
    </row>
    <row r="41" spans="1:11" ht="26.25" customHeight="1">
      <c r="A41" s="82">
        <v>22102</v>
      </c>
      <c r="B41" s="83"/>
      <c r="C41" s="84"/>
      <c r="D41" s="60" t="s">
        <v>152</v>
      </c>
      <c r="E41" s="45">
        <f t="shared" si="1"/>
        <v>2141109.11</v>
      </c>
      <c r="F41" s="45">
        <f aca="true" t="shared" si="11" ref="F41:K41">+F42+F43</f>
        <v>2141109.11</v>
      </c>
      <c r="G41" s="45">
        <f t="shared" si="11"/>
        <v>0</v>
      </c>
      <c r="H41" s="45">
        <f t="shared" si="11"/>
        <v>0</v>
      </c>
      <c r="I41" s="45">
        <f t="shared" si="11"/>
        <v>0</v>
      </c>
      <c r="J41" s="45">
        <f t="shared" si="11"/>
        <v>0</v>
      </c>
      <c r="K41" s="45">
        <f t="shared" si="11"/>
        <v>0</v>
      </c>
    </row>
    <row r="42" spans="1:11" ht="26.25" customHeight="1">
      <c r="A42" s="85">
        <v>2210201</v>
      </c>
      <c r="B42" s="86"/>
      <c r="C42" s="87"/>
      <c r="D42" s="61" t="s">
        <v>153</v>
      </c>
      <c r="E42" s="45">
        <f t="shared" si="1"/>
        <v>2026219</v>
      </c>
      <c r="F42" s="45">
        <v>2026219</v>
      </c>
      <c r="G42" s="46"/>
      <c r="H42" s="46"/>
      <c r="I42" s="46"/>
      <c r="J42" s="46"/>
      <c r="K42" s="45"/>
    </row>
    <row r="43" spans="1:11" ht="26.25" customHeight="1">
      <c r="A43" s="85">
        <v>2210203</v>
      </c>
      <c r="B43" s="86"/>
      <c r="C43" s="87"/>
      <c r="D43" s="61" t="s">
        <v>154</v>
      </c>
      <c r="E43" s="45">
        <f t="shared" si="1"/>
        <v>114890.11</v>
      </c>
      <c r="F43" s="45">
        <v>114890.11</v>
      </c>
      <c r="G43" s="46"/>
      <c r="H43" s="46"/>
      <c r="I43" s="46"/>
      <c r="J43" s="46"/>
      <c r="K43" s="45"/>
    </row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19.5" customHeight="1"/>
    <row r="240" ht="19.5" customHeight="1"/>
    <row r="241" ht="19.5" customHeight="1"/>
    <row r="242" ht="19.5" customHeight="1"/>
  </sheetData>
  <sheetProtection/>
  <mergeCells count="50">
    <mergeCell ref="H5:H6"/>
    <mergeCell ref="I5:I6"/>
    <mergeCell ref="A5:D5"/>
    <mergeCell ref="E5:E6"/>
    <mergeCell ref="F5:F6"/>
    <mergeCell ref="G5:G6"/>
    <mergeCell ref="J5:J6"/>
    <mergeCell ref="K5:K6"/>
    <mergeCell ref="A18:C18"/>
    <mergeCell ref="A19:C19"/>
    <mergeCell ref="A15:C15"/>
    <mergeCell ref="A13:C13"/>
    <mergeCell ref="A14:C14"/>
    <mergeCell ref="A16:C16"/>
    <mergeCell ref="A17:C17"/>
    <mergeCell ref="B7:B8"/>
    <mergeCell ref="A1:C1"/>
    <mergeCell ref="A10:C10"/>
    <mergeCell ref="A11:C11"/>
    <mergeCell ref="A12:C12"/>
    <mergeCell ref="A6:C6"/>
    <mergeCell ref="A7:A8"/>
    <mergeCell ref="A9:C9"/>
    <mergeCell ref="C7:C8"/>
    <mergeCell ref="A2:K2"/>
    <mergeCell ref="A4:D4"/>
    <mergeCell ref="A22:C22"/>
    <mergeCell ref="A23:C23"/>
    <mergeCell ref="A24:C24"/>
    <mergeCell ref="A25:C25"/>
    <mergeCell ref="A26:C26"/>
    <mergeCell ref="A27:C27"/>
    <mergeCell ref="A28:C28"/>
    <mergeCell ref="A29:C29"/>
    <mergeCell ref="A36:C36"/>
    <mergeCell ref="A40:C40"/>
    <mergeCell ref="A30:C30"/>
    <mergeCell ref="A31:C31"/>
    <mergeCell ref="A32:C32"/>
    <mergeCell ref="A33:C33"/>
    <mergeCell ref="A41:C41"/>
    <mergeCell ref="A42:C42"/>
    <mergeCell ref="A43:C43"/>
    <mergeCell ref="A20:C20"/>
    <mergeCell ref="A21:C21"/>
    <mergeCell ref="A37:C37"/>
    <mergeCell ref="A38:C38"/>
    <mergeCell ref="A39:C39"/>
    <mergeCell ref="A34:C34"/>
    <mergeCell ref="A35:C35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3" width="6.00390625" style="3" customWidth="1"/>
    <col min="4" max="4" width="16.75390625" style="3" customWidth="1"/>
    <col min="5" max="10" width="13.25390625" style="3" customWidth="1"/>
    <col min="11" max="11" width="9.00390625" style="3" customWidth="1"/>
    <col min="12" max="12" width="14.50390625" style="3" customWidth="1"/>
    <col min="13" max="13" width="15.75390625" style="3" customWidth="1"/>
    <col min="14" max="16384" width="9.00390625" style="3" customWidth="1"/>
  </cols>
  <sheetData>
    <row r="1" spans="1:3" ht="20.25" customHeight="1">
      <c r="A1" s="89" t="s">
        <v>85</v>
      </c>
      <c r="B1" s="89"/>
      <c r="C1" s="89"/>
    </row>
    <row r="2" spans="1:10" ht="36" customHeight="1">
      <c r="A2" s="94" t="s">
        <v>121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8" customHeight="1">
      <c r="A3" s="48"/>
      <c r="B3" s="48"/>
      <c r="C3" s="48"/>
      <c r="D3" s="48"/>
      <c r="E3" s="48"/>
      <c r="F3" s="48"/>
      <c r="G3" s="48"/>
      <c r="H3" s="48"/>
      <c r="I3" s="48"/>
      <c r="J3" s="49" t="s">
        <v>105</v>
      </c>
    </row>
    <row r="4" spans="1:10" ht="18" customHeight="1">
      <c r="A4" s="72" t="s">
        <v>124</v>
      </c>
      <c r="B4" s="72"/>
      <c r="C4" s="72"/>
      <c r="D4" s="72"/>
      <c r="E4" s="48"/>
      <c r="F4" s="50"/>
      <c r="G4" s="48"/>
      <c r="H4" s="48"/>
      <c r="I4" s="48"/>
      <c r="J4" s="49" t="s">
        <v>71</v>
      </c>
    </row>
    <row r="5" spans="1:10" ht="18" customHeight="1">
      <c r="A5" s="91" t="s">
        <v>3</v>
      </c>
      <c r="B5" s="91" t="s">
        <v>47</v>
      </c>
      <c r="C5" s="91" t="s">
        <v>47</v>
      </c>
      <c r="D5" s="91" t="s">
        <v>47</v>
      </c>
      <c r="E5" s="90" t="s">
        <v>80</v>
      </c>
      <c r="F5" s="90" t="s">
        <v>56</v>
      </c>
      <c r="G5" s="90" t="s">
        <v>57</v>
      </c>
      <c r="H5" s="90" t="s">
        <v>81</v>
      </c>
      <c r="I5" s="90" t="s">
        <v>82</v>
      </c>
      <c r="J5" s="90" t="s">
        <v>83</v>
      </c>
    </row>
    <row r="6" spans="1:10" ht="15" customHeight="1">
      <c r="A6" s="90" t="s">
        <v>52</v>
      </c>
      <c r="B6" s="90" t="s">
        <v>47</v>
      </c>
      <c r="C6" s="90" t="s">
        <v>47</v>
      </c>
      <c r="D6" s="91" t="s">
        <v>79</v>
      </c>
      <c r="E6" s="90" t="s">
        <v>47</v>
      </c>
      <c r="F6" s="90" t="s">
        <v>47</v>
      </c>
      <c r="G6" s="90" t="s">
        <v>47</v>
      </c>
      <c r="H6" s="90" t="s">
        <v>47</v>
      </c>
      <c r="I6" s="90" t="s">
        <v>47</v>
      </c>
      <c r="J6" s="90" t="s">
        <v>47</v>
      </c>
    </row>
    <row r="7" spans="1:10" ht="15" customHeight="1">
      <c r="A7" s="90" t="s">
        <v>47</v>
      </c>
      <c r="B7" s="90" t="s">
        <v>47</v>
      </c>
      <c r="C7" s="90" t="s">
        <v>47</v>
      </c>
      <c r="D7" s="91" t="s">
        <v>47</v>
      </c>
      <c r="E7" s="90" t="s">
        <v>47</v>
      </c>
      <c r="F7" s="90" t="s">
        <v>47</v>
      </c>
      <c r="G7" s="90" t="s">
        <v>47</v>
      </c>
      <c r="H7" s="90" t="s">
        <v>47</v>
      </c>
      <c r="I7" s="90" t="s">
        <v>47</v>
      </c>
      <c r="J7" s="90" t="s">
        <v>47</v>
      </c>
    </row>
    <row r="8" spans="1:10" ht="15" customHeight="1">
      <c r="A8" s="90" t="s">
        <v>47</v>
      </c>
      <c r="B8" s="90" t="s">
        <v>47</v>
      </c>
      <c r="C8" s="90" t="s">
        <v>47</v>
      </c>
      <c r="D8" s="91" t="s">
        <v>47</v>
      </c>
      <c r="E8" s="90" t="s">
        <v>47</v>
      </c>
      <c r="F8" s="90" t="s">
        <v>47</v>
      </c>
      <c r="G8" s="90" t="s">
        <v>47</v>
      </c>
      <c r="H8" s="90" t="s">
        <v>47</v>
      </c>
      <c r="I8" s="90" t="s">
        <v>47</v>
      </c>
      <c r="J8" s="90" t="s">
        <v>47</v>
      </c>
    </row>
    <row r="9" spans="1:10" ht="18" customHeight="1">
      <c r="A9" s="91" t="s">
        <v>8</v>
      </c>
      <c r="B9" s="91" t="s">
        <v>9</v>
      </c>
      <c r="C9" s="91" t="s">
        <v>10</v>
      </c>
      <c r="D9" s="43" t="s">
        <v>58</v>
      </c>
      <c r="E9" s="44" t="s">
        <v>59</v>
      </c>
      <c r="F9" s="44" t="s">
        <v>60</v>
      </c>
      <c r="G9" s="44" t="s">
        <v>61</v>
      </c>
      <c r="H9" s="44" t="s">
        <v>62</v>
      </c>
      <c r="I9" s="44" t="s">
        <v>63</v>
      </c>
      <c r="J9" s="44" t="s">
        <v>64</v>
      </c>
    </row>
    <row r="10" spans="1:11" ht="18" customHeight="1">
      <c r="A10" s="91" t="s">
        <v>47</v>
      </c>
      <c r="B10" s="91" t="s">
        <v>47</v>
      </c>
      <c r="C10" s="91" t="s">
        <v>47</v>
      </c>
      <c r="D10" s="43" t="s">
        <v>54</v>
      </c>
      <c r="E10" s="45">
        <f>SUM(F10:K10)</f>
        <v>83591097.02</v>
      </c>
      <c r="F10" s="45">
        <f>F11+F28+F34+F42+F39</f>
        <v>34164664.25</v>
      </c>
      <c r="G10" s="45">
        <f>G11+G28+G34+G42+G39</f>
        <v>49426432.769999996</v>
      </c>
      <c r="H10" s="45">
        <f>H11+H28+H34+H42+H39</f>
        <v>0</v>
      </c>
      <c r="I10" s="45">
        <f>I11+I28+I34+I42+I39</f>
        <v>0</v>
      </c>
      <c r="J10" s="45">
        <f>J11+J28+J34+J42+J39</f>
        <v>0</v>
      </c>
      <c r="K10" s="68"/>
    </row>
    <row r="11" spans="1:11" ht="18" customHeight="1">
      <c r="A11" s="82">
        <v>204</v>
      </c>
      <c r="B11" s="83"/>
      <c r="C11" s="84"/>
      <c r="D11" s="60" t="s">
        <v>125</v>
      </c>
      <c r="E11" s="45">
        <f aca="true" t="shared" si="0" ref="E11:E45">SUM(F11:K11)</f>
        <v>72928027.07</v>
      </c>
      <c r="F11" s="45">
        <f>F12</f>
        <v>23521594.3</v>
      </c>
      <c r="G11" s="45">
        <f>G12</f>
        <v>49406432.769999996</v>
      </c>
      <c r="H11" s="45">
        <f>H12</f>
        <v>0</v>
      </c>
      <c r="I11" s="45">
        <f>I12</f>
        <v>0</v>
      </c>
      <c r="J11" s="45">
        <f>J12</f>
        <v>0</v>
      </c>
      <c r="K11" s="68"/>
    </row>
    <row r="12" spans="1:13" ht="18" customHeight="1">
      <c r="A12" s="82">
        <v>20402</v>
      </c>
      <c r="B12" s="83"/>
      <c r="C12" s="84"/>
      <c r="D12" s="60" t="s">
        <v>126</v>
      </c>
      <c r="E12" s="45">
        <f t="shared" si="0"/>
        <v>72928027.07</v>
      </c>
      <c r="F12" s="45">
        <f>SUM(F13:F27)</f>
        <v>23521594.3</v>
      </c>
      <c r="G12" s="45">
        <f>SUM(G13:G27)</f>
        <v>49406432.769999996</v>
      </c>
      <c r="H12" s="45">
        <f>SUM(H13:H27)</f>
        <v>0</v>
      </c>
      <c r="I12" s="45">
        <f>SUM(I13:I27)</f>
        <v>0</v>
      </c>
      <c r="J12" s="45">
        <f>SUM(J13:J27)</f>
        <v>0</v>
      </c>
      <c r="K12" s="68"/>
      <c r="L12" s="68"/>
      <c r="M12" s="68"/>
    </row>
    <row r="13" spans="1:11" ht="18" customHeight="1">
      <c r="A13" s="85">
        <v>2040201</v>
      </c>
      <c r="B13" s="86"/>
      <c r="C13" s="87"/>
      <c r="D13" s="61" t="s">
        <v>127</v>
      </c>
      <c r="E13" s="45">
        <f t="shared" si="0"/>
        <v>22933830.5</v>
      </c>
      <c r="F13" s="45">
        <v>22933830.5</v>
      </c>
      <c r="G13" s="9"/>
      <c r="H13" s="46"/>
      <c r="I13" s="46"/>
      <c r="J13" s="46"/>
      <c r="K13" s="68"/>
    </row>
    <row r="14" spans="1:11" ht="18" customHeight="1">
      <c r="A14" s="85">
        <v>2040202</v>
      </c>
      <c r="B14" s="86"/>
      <c r="C14" s="87"/>
      <c r="D14" s="61" t="s">
        <v>128</v>
      </c>
      <c r="E14" s="45">
        <f t="shared" si="0"/>
        <v>7356300</v>
      </c>
      <c r="F14" s="45">
        <v>6300</v>
      </c>
      <c r="G14" s="9">
        <v>7350000</v>
      </c>
      <c r="H14" s="46"/>
      <c r="I14" s="46"/>
      <c r="J14" s="46"/>
      <c r="K14" s="68"/>
    </row>
    <row r="15" spans="1:11" ht="18" customHeight="1">
      <c r="A15" s="85">
        <v>2040204</v>
      </c>
      <c r="B15" s="86"/>
      <c r="C15" s="87"/>
      <c r="D15" s="61" t="s">
        <v>129</v>
      </c>
      <c r="E15" s="45">
        <f t="shared" si="0"/>
        <v>5039585.74</v>
      </c>
      <c r="F15" s="45"/>
      <c r="G15" s="46">
        <v>5039585.74</v>
      </c>
      <c r="H15" s="46"/>
      <c r="I15" s="46"/>
      <c r="J15" s="46"/>
      <c r="K15" s="68"/>
    </row>
    <row r="16" spans="1:11" ht="18" customHeight="1">
      <c r="A16" s="85">
        <v>2040205</v>
      </c>
      <c r="B16" s="86"/>
      <c r="C16" s="87"/>
      <c r="D16" s="61" t="s">
        <v>130</v>
      </c>
      <c r="E16" s="45">
        <f t="shared" si="0"/>
        <v>534000</v>
      </c>
      <c r="F16" s="45"/>
      <c r="G16" s="9">
        <v>534000</v>
      </c>
      <c r="H16" s="46"/>
      <c r="I16" s="46"/>
      <c r="J16" s="46"/>
      <c r="K16" s="68"/>
    </row>
    <row r="17" spans="1:11" ht="18" customHeight="1">
      <c r="A17" s="85">
        <v>2040206</v>
      </c>
      <c r="B17" s="86"/>
      <c r="C17" s="87"/>
      <c r="D17" s="61" t="s">
        <v>131</v>
      </c>
      <c r="E17" s="45">
        <f t="shared" si="0"/>
        <v>736280</v>
      </c>
      <c r="F17" s="45"/>
      <c r="G17" s="46">
        <v>736280</v>
      </c>
      <c r="H17" s="46"/>
      <c r="I17" s="46"/>
      <c r="J17" s="46"/>
      <c r="K17" s="68"/>
    </row>
    <row r="18" spans="1:11" ht="18" customHeight="1">
      <c r="A18" s="85">
        <v>2040207</v>
      </c>
      <c r="B18" s="86"/>
      <c r="C18" s="87"/>
      <c r="D18" s="61" t="s">
        <v>132</v>
      </c>
      <c r="E18" s="45">
        <f t="shared" si="0"/>
        <v>320000</v>
      </c>
      <c r="F18" s="45"/>
      <c r="G18" s="46">
        <v>320000</v>
      </c>
      <c r="H18" s="46"/>
      <c r="I18" s="46"/>
      <c r="J18" s="46"/>
      <c r="K18" s="68"/>
    </row>
    <row r="19" spans="1:11" ht="18" customHeight="1">
      <c r="A19" s="85">
        <v>2040208</v>
      </c>
      <c r="B19" s="86"/>
      <c r="C19" s="87"/>
      <c r="D19" s="61" t="s">
        <v>133</v>
      </c>
      <c r="E19" s="45">
        <f t="shared" si="0"/>
        <v>926437</v>
      </c>
      <c r="F19" s="45"/>
      <c r="G19" s="46">
        <v>926437</v>
      </c>
      <c r="H19" s="46"/>
      <c r="I19" s="46"/>
      <c r="J19" s="46"/>
      <c r="K19" s="68"/>
    </row>
    <row r="20" spans="1:11" ht="18" customHeight="1">
      <c r="A20" s="85">
        <v>2040210</v>
      </c>
      <c r="B20" s="86"/>
      <c r="C20" s="87"/>
      <c r="D20" s="61" t="s">
        <v>134</v>
      </c>
      <c r="E20" s="45">
        <f t="shared" si="0"/>
        <v>120000</v>
      </c>
      <c r="F20" s="45"/>
      <c r="G20" s="46">
        <v>120000</v>
      </c>
      <c r="H20" s="46"/>
      <c r="I20" s="46"/>
      <c r="J20" s="46"/>
      <c r="K20" s="68"/>
    </row>
    <row r="21" spans="1:11" ht="18" customHeight="1">
      <c r="A21" s="85">
        <v>2040211</v>
      </c>
      <c r="B21" s="86"/>
      <c r="C21" s="87"/>
      <c r="D21" s="61" t="s">
        <v>135</v>
      </c>
      <c r="E21" s="45">
        <f t="shared" si="0"/>
        <v>7125197.29</v>
      </c>
      <c r="F21" s="45">
        <v>147229.8</v>
      </c>
      <c r="G21" s="46">
        <v>6977967.49</v>
      </c>
      <c r="H21" s="46"/>
      <c r="I21" s="46"/>
      <c r="J21" s="46"/>
      <c r="K21" s="68"/>
    </row>
    <row r="22" spans="1:11" ht="18" customHeight="1">
      <c r="A22" s="85">
        <v>2040214</v>
      </c>
      <c r="B22" s="86"/>
      <c r="C22" s="87"/>
      <c r="D22" s="61" t="s">
        <v>171</v>
      </c>
      <c r="E22" s="45">
        <f t="shared" si="0"/>
        <v>1590000</v>
      </c>
      <c r="F22" s="45"/>
      <c r="G22" s="46">
        <v>1590000</v>
      </c>
      <c r="H22" s="46"/>
      <c r="I22" s="46"/>
      <c r="J22" s="46"/>
      <c r="K22" s="68"/>
    </row>
    <row r="23" spans="1:11" ht="18" customHeight="1">
      <c r="A23" s="85">
        <v>2040215</v>
      </c>
      <c r="B23" s="86"/>
      <c r="C23" s="87"/>
      <c r="D23" s="61" t="s">
        <v>172</v>
      </c>
      <c r="E23" s="45">
        <f t="shared" si="0"/>
        <v>100000</v>
      </c>
      <c r="F23" s="45"/>
      <c r="G23" s="46">
        <v>100000</v>
      </c>
      <c r="H23" s="46"/>
      <c r="I23" s="46"/>
      <c r="J23" s="46"/>
      <c r="K23" s="68"/>
    </row>
    <row r="24" spans="1:11" ht="18" customHeight="1">
      <c r="A24" s="85">
        <v>2040217</v>
      </c>
      <c r="B24" s="86"/>
      <c r="C24" s="87"/>
      <c r="D24" s="61" t="s">
        <v>136</v>
      </c>
      <c r="E24" s="45">
        <f t="shared" si="0"/>
        <v>5115600</v>
      </c>
      <c r="F24" s="45"/>
      <c r="G24" s="46">
        <v>5115600</v>
      </c>
      <c r="H24" s="46"/>
      <c r="I24" s="46"/>
      <c r="J24" s="46"/>
      <c r="K24" s="68"/>
    </row>
    <row r="25" spans="1:11" ht="18" customHeight="1">
      <c r="A25" s="85">
        <v>2040219</v>
      </c>
      <c r="B25" s="86"/>
      <c r="C25" s="87"/>
      <c r="D25" s="61" t="s">
        <v>137</v>
      </c>
      <c r="E25" s="45">
        <f>SUM(F25:K25)</f>
        <v>1276300</v>
      </c>
      <c r="F25" s="45"/>
      <c r="G25" s="46">
        <v>1276300</v>
      </c>
      <c r="H25" s="46"/>
      <c r="I25" s="46"/>
      <c r="J25" s="46"/>
      <c r="K25" s="68"/>
    </row>
    <row r="26" spans="1:11" ht="15.75" customHeight="1">
      <c r="A26" s="85">
        <v>2040250</v>
      </c>
      <c r="B26" s="86"/>
      <c r="C26" s="87"/>
      <c r="D26" s="61" t="s">
        <v>138</v>
      </c>
      <c r="E26" s="45">
        <f t="shared" si="0"/>
        <v>434234</v>
      </c>
      <c r="F26" s="45">
        <v>434234</v>
      </c>
      <c r="G26" s="46"/>
      <c r="H26" s="46"/>
      <c r="I26" s="46"/>
      <c r="J26" s="46"/>
      <c r="K26" s="68"/>
    </row>
    <row r="27" spans="1:11" ht="26.25" customHeight="1">
      <c r="A27" s="85">
        <v>2040299</v>
      </c>
      <c r="B27" s="86"/>
      <c r="C27" s="87"/>
      <c r="D27" s="61" t="s">
        <v>139</v>
      </c>
      <c r="E27" s="45">
        <f t="shared" si="0"/>
        <v>19320262.54</v>
      </c>
      <c r="F27" s="45"/>
      <c r="G27" s="46">
        <v>19320262.54</v>
      </c>
      <c r="H27" s="46"/>
      <c r="I27" s="46"/>
      <c r="J27" s="46"/>
      <c r="K27" s="69"/>
    </row>
    <row r="28" spans="1:11" ht="26.25" customHeight="1">
      <c r="A28" s="82">
        <v>208</v>
      </c>
      <c r="B28" s="83"/>
      <c r="C28" s="84"/>
      <c r="D28" s="60" t="s">
        <v>140</v>
      </c>
      <c r="E28" s="45">
        <f t="shared" si="0"/>
        <v>5762528.44</v>
      </c>
      <c r="F28" s="45">
        <f>F29+F32</f>
        <v>5762528.44</v>
      </c>
      <c r="G28" s="45">
        <f>G29+G32</f>
        <v>0</v>
      </c>
      <c r="H28" s="45">
        <f>H29+H32</f>
        <v>0</v>
      </c>
      <c r="I28" s="45">
        <f>I29+I32</f>
        <v>0</v>
      </c>
      <c r="J28" s="45">
        <f>J29+J32</f>
        <v>0</v>
      </c>
      <c r="K28" s="69"/>
    </row>
    <row r="29" spans="1:11" ht="26.25" customHeight="1">
      <c r="A29" s="82">
        <v>20803</v>
      </c>
      <c r="B29" s="83"/>
      <c r="C29" s="84"/>
      <c r="D29" s="60" t="s">
        <v>141</v>
      </c>
      <c r="E29" s="45">
        <f t="shared" si="0"/>
        <v>189477</v>
      </c>
      <c r="F29" s="45">
        <f>+F30+F31</f>
        <v>189477</v>
      </c>
      <c r="G29" s="45">
        <f>+G30+G31</f>
        <v>0</v>
      </c>
      <c r="H29" s="45">
        <f>+H30+H31</f>
        <v>0</v>
      </c>
      <c r="I29" s="45">
        <f>+I30+I31</f>
        <v>0</v>
      </c>
      <c r="J29" s="45">
        <f>+J30+J31</f>
        <v>0</v>
      </c>
      <c r="K29" s="69"/>
    </row>
    <row r="30" spans="1:11" ht="26.25" customHeight="1">
      <c r="A30" s="85">
        <v>2080304</v>
      </c>
      <c r="B30" s="86"/>
      <c r="C30" s="87"/>
      <c r="D30" s="61" t="s">
        <v>142</v>
      </c>
      <c r="E30" s="45">
        <f t="shared" si="0"/>
        <v>72876</v>
      </c>
      <c r="F30" s="45">
        <v>72876</v>
      </c>
      <c r="G30" s="46"/>
      <c r="H30" s="46"/>
      <c r="I30" s="46"/>
      <c r="J30" s="46"/>
      <c r="K30" s="69"/>
    </row>
    <row r="31" spans="1:11" ht="26.25" customHeight="1">
      <c r="A31" s="85">
        <v>2080305</v>
      </c>
      <c r="B31" s="86"/>
      <c r="C31" s="87"/>
      <c r="D31" s="61" t="s">
        <v>143</v>
      </c>
      <c r="E31" s="45">
        <f t="shared" si="0"/>
        <v>116601</v>
      </c>
      <c r="F31" s="45">
        <v>116601</v>
      </c>
      <c r="G31" s="46"/>
      <c r="H31" s="46"/>
      <c r="I31" s="46"/>
      <c r="J31" s="46"/>
      <c r="K31" s="69"/>
    </row>
    <row r="32" spans="1:11" ht="26.25" customHeight="1">
      <c r="A32" s="82">
        <v>20805</v>
      </c>
      <c r="B32" s="83"/>
      <c r="C32" s="84"/>
      <c r="D32" s="60" t="s">
        <v>144</v>
      </c>
      <c r="E32" s="45">
        <f t="shared" si="0"/>
        <v>5573051.44</v>
      </c>
      <c r="F32" s="45">
        <f>+F33</f>
        <v>5573051.44</v>
      </c>
      <c r="G32" s="45">
        <f>+G33</f>
        <v>0</v>
      </c>
      <c r="H32" s="45">
        <f>+H33</f>
        <v>0</v>
      </c>
      <c r="I32" s="45">
        <f>+I33</f>
        <v>0</v>
      </c>
      <c r="J32" s="45">
        <f>+J33</f>
        <v>0</v>
      </c>
      <c r="K32" s="69"/>
    </row>
    <row r="33" spans="1:11" ht="26.25" customHeight="1">
      <c r="A33" s="85">
        <v>2080504</v>
      </c>
      <c r="B33" s="86"/>
      <c r="C33" s="87"/>
      <c r="D33" s="61" t="s">
        <v>145</v>
      </c>
      <c r="E33" s="45">
        <f t="shared" si="0"/>
        <v>5573051.44</v>
      </c>
      <c r="F33" s="45">
        <v>5573051.44</v>
      </c>
      <c r="G33" s="46"/>
      <c r="H33" s="46"/>
      <c r="I33" s="46"/>
      <c r="J33" s="46"/>
      <c r="K33" s="69"/>
    </row>
    <row r="34" spans="1:11" ht="26.25" customHeight="1">
      <c r="A34" s="82">
        <v>210</v>
      </c>
      <c r="B34" s="83"/>
      <c r="C34" s="84"/>
      <c r="D34" s="60" t="s">
        <v>146</v>
      </c>
      <c r="E34" s="45">
        <f t="shared" si="0"/>
        <v>2739432.4</v>
      </c>
      <c r="F34" s="45">
        <f>+F35</f>
        <v>2739432.4</v>
      </c>
      <c r="G34" s="45">
        <f>+G35</f>
        <v>0</v>
      </c>
      <c r="H34" s="45">
        <f>+H35</f>
        <v>0</v>
      </c>
      <c r="I34" s="45">
        <f>+I35</f>
        <v>0</v>
      </c>
      <c r="J34" s="45">
        <f>+J35</f>
        <v>0</v>
      </c>
      <c r="K34" s="69"/>
    </row>
    <row r="35" spans="1:11" ht="26.25" customHeight="1">
      <c r="A35" s="82">
        <v>21005</v>
      </c>
      <c r="B35" s="83"/>
      <c r="C35" s="84"/>
      <c r="D35" s="60" t="s">
        <v>147</v>
      </c>
      <c r="E35" s="45">
        <f t="shared" si="0"/>
        <v>2739432.4</v>
      </c>
      <c r="F35" s="45">
        <f>+F36+F37+F38</f>
        <v>2739432.4</v>
      </c>
      <c r="G35" s="45">
        <f>+G36+G37+G38</f>
        <v>0</v>
      </c>
      <c r="H35" s="45">
        <f>+H36+H37+H38</f>
        <v>0</v>
      </c>
      <c r="I35" s="45">
        <f>+I36+I37+I38</f>
        <v>0</v>
      </c>
      <c r="J35" s="45">
        <f>+J36+J37+J38</f>
        <v>0</v>
      </c>
      <c r="K35" s="69"/>
    </row>
    <row r="36" spans="1:11" ht="26.25" customHeight="1">
      <c r="A36" s="85">
        <v>2100501</v>
      </c>
      <c r="B36" s="86"/>
      <c r="C36" s="87"/>
      <c r="D36" s="61" t="s">
        <v>148</v>
      </c>
      <c r="E36" s="45">
        <f t="shared" si="0"/>
        <v>1592241.4</v>
      </c>
      <c r="F36" s="45">
        <v>1592241.4</v>
      </c>
      <c r="G36" s="46"/>
      <c r="H36" s="46"/>
      <c r="I36" s="46"/>
      <c r="J36" s="46"/>
      <c r="K36" s="69"/>
    </row>
    <row r="37" spans="1:11" ht="26.25" customHeight="1">
      <c r="A37" s="85">
        <v>2100502</v>
      </c>
      <c r="B37" s="86"/>
      <c r="C37" s="87"/>
      <c r="D37" s="61" t="s">
        <v>149</v>
      </c>
      <c r="E37" s="45">
        <f t="shared" si="0"/>
        <v>102224</v>
      </c>
      <c r="F37" s="45">
        <v>102224</v>
      </c>
      <c r="G37" s="46"/>
      <c r="H37" s="46"/>
      <c r="I37" s="46"/>
      <c r="J37" s="46"/>
      <c r="K37" s="69"/>
    </row>
    <row r="38" spans="1:11" ht="26.25" customHeight="1">
      <c r="A38" s="85">
        <v>2100503</v>
      </c>
      <c r="B38" s="86"/>
      <c r="C38" s="87"/>
      <c r="D38" s="61" t="s">
        <v>150</v>
      </c>
      <c r="E38" s="45">
        <f t="shared" si="0"/>
        <v>1044967</v>
      </c>
      <c r="F38" s="45">
        <v>1044967</v>
      </c>
      <c r="G38" s="46"/>
      <c r="H38" s="46"/>
      <c r="I38" s="46"/>
      <c r="J38" s="46"/>
      <c r="K38" s="69"/>
    </row>
    <row r="39" spans="1:11" ht="26.25" customHeight="1">
      <c r="A39" s="82">
        <v>216</v>
      </c>
      <c r="B39" s="83"/>
      <c r="C39" s="84"/>
      <c r="D39" s="60" t="s">
        <v>173</v>
      </c>
      <c r="E39" s="45">
        <f t="shared" si="0"/>
        <v>20000</v>
      </c>
      <c r="F39" s="45">
        <f>+F40</f>
        <v>0</v>
      </c>
      <c r="G39" s="45">
        <f>+G40</f>
        <v>20000</v>
      </c>
      <c r="H39" s="45">
        <f>+H40</f>
        <v>0</v>
      </c>
      <c r="I39" s="45">
        <f>+I40</f>
        <v>0</v>
      </c>
      <c r="J39" s="45">
        <f>+J40</f>
        <v>0</v>
      </c>
      <c r="K39" s="69"/>
    </row>
    <row r="40" spans="1:11" ht="26.25" customHeight="1">
      <c r="A40" s="85">
        <v>21606</v>
      </c>
      <c r="B40" s="86"/>
      <c r="C40" s="87"/>
      <c r="D40" s="61" t="s">
        <v>174</v>
      </c>
      <c r="E40" s="45">
        <f t="shared" si="0"/>
        <v>20000</v>
      </c>
      <c r="F40" s="45"/>
      <c r="G40" s="46">
        <v>20000</v>
      </c>
      <c r="H40" s="46"/>
      <c r="I40" s="46"/>
      <c r="J40" s="46"/>
      <c r="K40" s="69"/>
    </row>
    <row r="41" spans="1:11" ht="26.25" customHeight="1">
      <c r="A41" s="85">
        <v>2160699</v>
      </c>
      <c r="B41" s="86"/>
      <c r="C41" s="87"/>
      <c r="D41" s="61" t="s">
        <v>175</v>
      </c>
      <c r="E41" s="45">
        <f t="shared" si="0"/>
        <v>20000</v>
      </c>
      <c r="F41" s="45"/>
      <c r="G41" s="46">
        <v>20000</v>
      </c>
      <c r="H41" s="46"/>
      <c r="I41" s="46"/>
      <c r="J41" s="46"/>
      <c r="K41" s="69"/>
    </row>
    <row r="42" spans="1:11" ht="26.25" customHeight="1">
      <c r="A42" s="82">
        <v>221</v>
      </c>
      <c r="B42" s="83"/>
      <c r="C42" s="84"/>
      <c r="D42" s="60" t="s">
        <v>151</v>
      </c>
      <c r="E42" s="45">
        <f t="shared" si="0"/>
        <v>2141109.11</v>
      </c>
      <c r="F42" s="45">
        <f>+F43</f>
        <v>2141109.11</v>
      </c>
      <c r="G42" s="45">
        <f>+G43</f>
        <v>0</v>
      </c>
      <c r="H42" s="45">
        <f>+H43</f>
        <v>0</v>
      </c>
      <c r="I42" s="45">
        <f>+I43</f>
        <v>0</v>
      </c>
      <c r="J42" s="45">
        <f>+J43</f>
        <v>0</v>
      </c>
      <c r="K42" s="69"/>
    </row>
    <row r="43" spans="1:11" ht="26.25" customHeight="1">
      <c r="A43" s="82">
        <v>22102</v>
      </c>
      <c r="B43" s="83"/>
      <c r="C43" s="84"/>
      <c r="D43" s="60" t="s">
        <v>152</v>
      </c>
      <c r="E43" s="45">
        <f t="shared" si="0"/>
        <v>2141109.11</v>
      </c>
      <c r="F43" s="45">
        <f>+F44+F45</f>
        <v>2141109.11</v>
      </c>
      <c r="G43" s="45">
        <f>+G44+G45</f>
        <v>0</v>
      </c>
      <c r="H43" s="45">
        <f>+H44+H45</f>
        <v>0</v>
      </c>
      <c r="I43" s="45">
        <f>+I44+I45</f>
        <v>0</v>
      </c>
      <c r="J43" s="45">
        <f>+J44+J45</f>
        <v>0</v>
      </c>
      <c r="K43" s="69"/>
    </row>
    <row r="44" spans="1:11" ht="26.25" customHeight="1">
      <c r="A44" s="85">
        <v>2210201</v>
      </c>
      <c r="B44" s="86"/>
      <c r="C44" s="87"/>
      <c r="D44" s="61" t="s">
        <v>153</v>
      </c>
      <c r="E44" s="45">
        <f t="shared" si="0"/>
        <v>2026219</v>
      </c>
      <c r="F44" s="45">
        <v>2026219</v>
      </c>
      <c r="G44" s="46"/>
      <c r="H44" s="46"/>
      <c r="I44" s="46"/>
      <c r="J44" s="46"/>
      <c r="K44" s="69"/>
    </row>
    <row r="45" spans="1:11" ht="26.25" customHeight="1">
      <c r="A45" s="85">
        <v>2210203</v>
      </c>
      <c r="B45" s="86"/>
      <c r="C45" s="87"/>
      <c r="D45" s="61" t="s">
        <v>154</v>
      </c>
      <c r="E45" s="45">
        <f t="shared" si="0"/>
        <v>114890.11</v>
      </c>
      <c r="F45" s="45">
        <v>114890.11</v>
      </c>
      <c r="G45" s="46"/>
      <c r="H45" s="46"/>
      <c r="I45" s="46"/>
      <c r="J45" s="46"/>
      <c r="K45" s="69"/>
    </row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19.5" customHeight="1"/>
    <row r="182" ht="19.5" customHeight="1"/>
    <row r="183" ht="19.5" customHeight="1"/>
    <row r="184" ht="19.5" customHeight="1"/>
  </sheetData>
  <sheetProtection/>
  <mergeCells count="50">
    <mergeCell ref="A1:C1"/>
    <mergeCell ref="G5:G8"/>
    <mergeCell ref="H5:H8"/>
    <mergeCell ref="I5:I8"/>
    <mergeCell ref="A2:J2"/>
    <mergeCell ref="A4:D4"/>
    <mergeCell ref="A5:D5"/>
    <mergeCell ref="E5:E8"/>
    <mergeCell ref="F5:F8"/>
    <mergeCell ref="J5:J8"/>
    <mergeCell ref="A16:C16"/>
    <mergeCell ref="A17:C17"/>
    <mergeCell ref="A6:C8"/>
    <mergeCell ref="D6:D8"/>
    <mergeCell ref="A9:A10"/>
    <mergeCell ref="B9:B10"/>
    <mergeCell ref="C9:C10"/>
    <mergeCell ref="A11:C11"/>
    <mergeCell ref="A12:C12"/>
    <mergeCell ref="A13:C13"/>
    <mergeCell ref="A14:C14"/>
    <mergeCell ref="A15:C15"/>
    <mergeCell ref="A24:C24"/>
    <mergeCell ref="A25:C25"/>
    <mergeCell ref="A18:C18"/>
    <mergeCell ref="A19:C19"/>
    <mergeCell ref="A20:C20"/>
    <mergeCell ref="A21:C21"/>
    <mergeCell ref="A22:C22"/>
    <mergeCell ref="A23:C23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G14" sqref="G14"/>
    </sheetView>
  </sheetViews>
  <sheetFormatPr defaultColWidth="9.00390625" defaultRowHeight="14.25" customHeight="1"/>
  <cols>
    <col min="1" max="3" width="4.625" style="14" customWidth="1"/>
    <col min="4" max="4" width="26.125" style="14" customWidth="1"/>
    <col min="5" max="5" width="11.375" style="14" customWidth="1"/>
    <col min="6" max="6" width="8.75390625" style="14" customWidth="1"/>
    <col min="7" max="7" width="13.25390625" style="14" customWidth="1"/>
    <col min="8" max="8" width="15.75390625" style="14" customWidth="1"/>
    <col min="9" max="9" width="16.00390625" style="14" customWidth="1"/>
    <col min="10" max="10" width="14.00390625" style="14" customWidth="1"/>
    <col min="11" max="11" width="12.625" style="14" customWidth="1"/>
    <col min="12" max="12" width="18.125" style="14" customWidth="1"/>
    <col min="13" max="14" width="13.00390625" style="14" customWidth="1"/>
    <col min="15" max="15" width="9.00390625" style="14" customWidth="1"/>
    <col min="16" max="16" width="16.625" style="14" customWidth="1"/>
    <col min="17" max="16384" width="9.00390625" style="14" customWidth="1"/>
  </cols>
  <sheetData>
    <row r="1" spans="1:14" ht="24" customHeight="1">
      <c r="A1" s="100" t="s">
        <v>86</v>
      </c>
      <c r="B1" s="101"/>
      <c r="C1" s="101"/>
      <c r="D1" s="101"/>
      <c r="E1" s="52"/>
      <c r="F1" s="52"/>
      <c r="G1" s="52"/>
      <c r="H1" s="31"/>
      <c r="I1" s="31"/>
      <c r="J1" s="31"/>
      <c r="K1" s="31"/>
      <c r="L1" s="31"/>
      <c r="M1" s="31"/>
      <c r="N1" s="31"/>
    </row>
    <row r="2" spans="1:14" ht="36" customHeight="1">
      <c r="A2" s="98" t="s">
        <v>122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99" t="s">
        <v>106</v>
      </c>
      <c r="N3" s="99"/>
    </row>
    <row r="4" spans="1:14" s="27" customFormat="1" ht="19.5" customHeight="1">
      <c r="A4" s="102" t="s">
        <v>176</v>
      </c>
      <c r="B4" s="102"/>
      <c r="C4" s="102"/>
      <c r="D4" s="102"/>
      <c r="E4" s="102"/>
      <c r="F4" s="102"/>
      <c r="G4" s="102"/>
      <c r="H4" s="102"/>
      <c r="I4" s="54"/>
      <c r="J4" s="96"/>
      <c r="K4" s="96"/>
      <c r="L4" s="54"/>
      <c r="M4" s="97" t="s">
        <v>91</v>
      </c>
      <c r="N4" s="97"/>
    </row>
    <row r="5" spans="1:14" s="29" customFormat="1" ht="39.75" customHeight="1">
      <c r="A5" s="95" t="s">
        <v>92</v>
      </c>
      <c r="B5" s="95"/>
      <c r="C5" s="95"/>
      <c r="D5" s="95"/>
      <c r="E5" s="95" t="s">
        <v>107</v>
      </c>
      <c r="F5" s="95"/>
      <c r="G5" s="95"/>
      <c r="H5" s="37" t="s">
        <v>108</v>
      </c>
      <c r="I5" s="95" t="s">
        <v>109</v>
      </c>
      <c r="J5" s="95"/>
      <c r="K5" s="95"/>
      <c r="L5" s="95" t="s">
        <v>110</v>
      </c>
      <c r="M5" s="95"/>
      <c r="N5" s="95"/>
    </row>
    <row r="6" spans="1:14" s="13" customFormat="1" ht="42" customHeight="1">
      <c r="A6" s="95" t="s">
        <v>97</v>
      </c>
      <c r="B6" s="95"/>
      <c r="C6" s="95"/>
      <c r="D6" s="37" t="s">
        <v>98</v>
      </c>
      <c r="E6" s="37" t="s">
        <v>99</v>
      </c>
      <c r="F6" s="37" t="s">
        <v>111</v>
      </c>
      <c r="G6" s="37" t="s">
        <v>112</v>
      </c>
      <c r="H6" s="75" t="s">
        <v>99</v>
      </c>
      <c r="I6" s="75" t="s">
        <v>99</v>
      </c>
      <c r="J6" s="37" t="s">
        <v>113</v>
      </c>
      <c r="K6" s="37" t="s">
        <v>114</v>
      </c>
      <c r="L6" s="75" t="s">
        <v>99</v>
      </c>
      <c r="M6" s="37" t="s">
        <v>46</v>
      </c>
      <c r="N6" s="37" t="s">
        <v>112</v>
      </c>
    </row>
    <row r="7" spans="1:14" s="13" customFormat="1" ht="22.5" customHeight="1">
      <c r="A7" s="95" t="s">
        <v>8</v>
      </c>
      <c r="B7" s="95" t="s">
        <v>9</v>
      </c>
      <c r="C7" s="95" t="s">
        <v>10</v>
      </c>
      <c r="D7" s="37" t="s">
        <v>103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</row>
    <row r="8" spans="1:14" s="13" customFormat="1" ht="22.5" customHeight="1">
      <c r="A8" s="95"/>
      <c r="B8" s="95"/>
      <c r="C8" s="95"/>
      <c r="D8" s="37" t="s">
        <v>99</v>
      </c>
      <c r="E8" s="37">
        <f>+F8+G8</f>
        <v>8853649.93</v>
      </c>
      <c r="F8" s="37">
        <f>+F9+F26+F32+F37+F40</f>
        <v>0</v>
      </c>
      <c r="G8" s="37">
        <f aca="true" t="shared" si="0" ref="G8:N8">+G9+G26+G32+G37+G40</f>
        <v>8853649.93</v>
      </c>
      <c r="H8" s="37">
        <f t="shared" si="0"/>
        <v>84735381.45</v>
      </c>
      <c r="I8" s="37">
        <f>+J8+K8</f>
        <v>83292817.02</v>
      </c>
      <c r="J8" s="40">
        <f>+J9+J26+J32+J37+J40</f>
        <v>34164664.25</v>
      </c>
      <c r="K8" s="37">
        <f t="shared" si="0"/>
        <v>49128152.769999996</v>
      </c>
      <c r="L8" s="40">
        <f>+M8+N8</f>
        <v>10296214.36</v>
      </c>
      <c r="M8" s="40">
        <f t="shared" si="0"/>
        <v>660480.2</v>
      </c>
      <c r="N8" s="40">
        <f t="shared" si="0"/>
        <v>9635734.16</v>
      </c>
    </row>
    <row r="9" spans="1:14" s="13" customFormat="1" ht="22.5" customHeight="1">
      <c r="A9" s="73">
        <v>204</v>
      </c>
      <c r="B9" s="73"/>
      <c r="C9" s="73"/>
      <c r="D9" s="60" t="s">
        <v>125</v>
      </c>
      <c r="E9" s="37">
        <f aca="true" t="shared" si="1" ref="E9:E43">+F9+G9</f>
        <v>8853649.93</v>
      </c>
      <c r="F9" s="37">
        <f aca="true" t="shared" si="2" ref="F9:N9">+F10</f>
        <v>0</v>
      </c>
      <c r="G9" s="37">
        <f t="shared" si="2"/>
        <v>8853649.93</v>
      </c>
      <c r="H9" s="37">
        <f t="shared" si="2"/>
        <v>74072311.5</v>
      </c>
      <c r="I9" s="37">
        <f aca="true" t="shared" si="3" ref="I9:I42">+J9+K9</f>
        <v>72629747.07</v>
      </c>
      <c r="J9" s="37">
        <f t="shared" si="2"/>
        <v>23521594.3</v>
      </c>
      <c r="K9" s="37">
        <f t="shared" si="2"/>
        <v>49108152.769999996</v>
      </c>
      <c r="L9" s="40">
        <f aca="true" t="shared" si="4" ref="L9:L43">+M9+N9</f>
        <v>10296214.36</v>
      </c>
      <c r="M9" s="40">
        <f t="shared" si="2"/>
        <v>660480.2</v>
      </c>
      <c r="N9" s="40">
        <f t="shared" si="2"/>
        <v>9635734.16</v>
      </c>
    </row>
    <row r="10" spans="1:14" s="13" customFormat="1" ht="22.5" customHeight="1">
      <c r="A10" s="73">
        <v>20402</v>
      </c>
      <c r="B10" s="73"/>
      <c r="C10" s="73"/>
      <c r="D10" s="60" t="s">
        <v>126</v>
      </c>
      <c r="E10" s="37">
        <f>+F10+G10</f>
        <v>8853649.93</v>
      </c>
      <c r="F10" s="37">
        <f>SUM(F11:F25)</f>
        <v>0</v>
      </c>
      <c r="G10" s="37">
        <f>SUM(G11:G25)</f>
        <v>8853649.93</v>
      </c>
      <c r="H10" s="37">
        <f aca="true" t="shared" si="5" ref="H10:N10">SUM(H11:H25)</f>
        <v>74072311.5</v>
      </c>
      <c r="I10" s="37">
        <f>+J10+K10</f>
        <v>72629747.07</v>
      </c>
      <c r="J10" s="37">
        <f t="shared" si="5"/>
        <v>23521594.3</v>
      </c>
      <c r="K10" s="37">
        <f t="shared" si="5"/>
        <v>49108152.769999996</v>
      </c>
      <c r="L10" s="40">
        <f>+M10+N10</f>
        <v>10296214.36</v>
      </c>
      <c r="M10" s="40">
        <f t="shared" si="5"/>
        <v>660480.2</v>
      </c>
      <c r="N10" s="40">
        <f t="shared" si="5"/>
        <v>9635734.16</v>
      </c>
    </row>
    <row r="11" spans="1:14" s="13" customFormat="1" ht="22.5" customHeight="1">
      <c r="A11" s="74">
        <v>2040201</v>
      </c>
      <c r="B11" s="74"/>
      <c r="C11" s="74"/>
      <c r="D11" s="61" t="s">
        <v>127</v>
      </c>
      <c r="E11" s="37">
        <f t="shared" si="1"/>
        <v>0</v>
      </c>
      <c r="F11" s="37"/>
      <c r="G11" s="37"/>
      <c r="H11" s="40">
        <v>22933830.5</v>
      </c>
      <c r="I11" s="37">
        <f t="shared" si="3"/>
        <v>22933830.5</v>
      </c>
      <c r="J11" s="40">
        <v>22933830.5</v>
      </c>
      <c r="K11" s="40"/>
      <c r="L11" s="40">
        <f t="shared" si="4"/>
        <v>0</v>
      </c>
      <c r="M11" s="70"/>
      <c r="N11" s="70"/>
    </row>
    <row r="12" spans="1:14" s="13" customFormat="1" ht="22.5" customHeight="1">
      <c r="A12" s="74">
        <v>2040202</v>
      </c>
      <c r="B12" s="74"/>
      <c r="C12" s="74"/>
      <c r="D12" s="61" t="s">
        <v>128</v>
      </c>
      <c r="E12" s="37">
        <f t="shared" si="1"/>
        <v>0</v>
      </c>
      <c r="F12" s="37"/>
      <c r="G12" s="37"/>
      <c r="H12" s="40">
        <v>7356300</v>
      </c>
      <c r="I12" s="37">
        <f t="shared" si="3"/>
        <v>7356300</v>
      </c>
      <c r="J12" s="40">
        <v>6300</v>
      </c>
      <c r="K12" s="40">
        <v>7350000</v>
      </c>
      <c r="L12" s="40">
        <f t="shared" si="4"/>
        <v>0</v>
      </c>
      <c r="M12" s="70"/>
      <c r="N12" s="70"/>
    </row>
    <row r="13" spans="1:14" s="13" customFormat="1" ht="22.5" customHeight="1">
      <c r="A13" s="74">
        <v>2040204</v>
      </c>
      <c r="B13" s="74"/>
      <c r="C13" s="74"/>
      <c r="D13" s="61" t="s">
        <v>129</v>
      </c>
      <c r="E13" s="37">
        <f t="shared" si="1"/>
        <v>2174388.82</v>
      </c>
      <c r="F13" s="37"/>
      <c r="G13" s="37">
        <v>2174388.82</v>
      </c>
      <c r="H13" s="40">
        <v>3912200</v>
      </c>
      <c r="I13" s="37">
        <f t="shared" si="3"/>
        <v>5034585.74</v>
      </c>
      <c r="J13" s="40"/>
      <c r="K13" s="40">
        <v>5034585.74</v>
      </c>
      <c r="L13" s="40">
        <f t="shared" si="4"/>
        <v>1052003.08</v>
      </c>
      <c r="M13" s="70"/>
      <c r="N13" s="70">
        <v>1052003.08</v>
      </c>
    </row>
    <row r="14" spans="1:14" s="13" customFormat="1" ht="22.5" customHeight="1">
      <c r="A14" s="74">
        <v>2040205</v>
      </c>
      <c r="B14" s="74"/>
      <c r="C14" s="74"/>
      <c r="D14" s="61" t="s">
        <v>130</v>
      </c>
      <c r="E14" s="37">
        <f t="shared" si="1"/>
        <v>0</v>
      </c>
      <c r="F14" s="37"/>
      <c r="G14" s="37"/>
      <c r="H14" s="40">
        <v>490000</v>
      </c>
      <c r="I14" s="37">
        <f t="shared" si="3"/>
        <v>490000</v>
      </c>
      <c r="J14" s="40"/>
      <c r="K14" s="40">
        <v>490000</v>
      </c>
      <c r="L14" s="40">
        <f t="shared" si="4"/>
        <v>0</v>
      </c>
      <c r="M14" s="70"/>
      <c r="N14" s="70"/>
    </row>
    <row r="15" spans="1:14" s="13" customFormat="1" ht="22.5" customHeight="1">
      <c r="A15" s="74">
        <v>2040206</v>
      </c>
      <c r="B15" s="74"/>
      <c r="C15" s="74"/>
      <c r="D15" s="61" t="s">
        <v>131</v>
      </c>
      <c r="E15" s="37">
        <f t="shared" si="1"/>
        <v>0</v>
      </c>
      <c r="F15" s="37"/>
      <c r="G15" s="37"/>
      <c r="H15" s="40">
        <v>600000</v>
      </c>
      <c r="I15" s="37">
        <f t="shared" si="3"/>
        <v>600000</v>
      </c>
      <c r="J15" s="40"/>
      <c r="K15" s="40">
        <v>600000</v>
      </c>
      <c r="L15" s="40">
        <f t="shared" si="4"/>
        <v>0</v>
      </c>
      <c r="M15" s="70"/>
      <c r="N15" s="70"/>
    </row>
    <row r="16" spans="1:14" s="13" customFormat="1" ht="22.5" customHeight="1">
      <c r="A16" s="74">
        <v>2040207</v>
      </c>
      <c r="B16" s="74"/>
      <c r="C16" s="74"/>
      <c r="D16" s="61" t="s">
        <v>132</v>
      </c>
      <c r="E16" s="37">
        <f t="shared" si="1"/>
        <v>0</v>
      </c>
      <c r="F16" s="37"/>
      <c r="G16" s="37"/>
      <c r="H16" s="40">
        <v>300000</v>
      </c>
      <c r="I16" s="37">
        <f t="shared" si="3"/>
        <v>300000</v>
      </c>
      <c r="J16" s="40"/>
      <c r="K16" s="40">
        <v>300000</v>
      </c>
      <c r="L16" s="40">
        <f t="shared" si="4"/>
        <v>0</v>
      </c>
      <c r="M16" s="70"/>
      <c r="N16" s="70"/>
    </row>
    <row r="17" spans="1:14" s="28" customFormat="1" ht="14.25" customHeight="1">
      <c r="A17" s="74">
        <v>2040208</v>
      </c>
      <c r="B17" s="74"/>
      <c r="C17" s="74"/>
      <c r="D17" s="61" t="s">
        <v>133</v>
      </c>
      <c r="E17" s="37">
        <f t="shared" si="1"/>
        <v>0</v>
      </c>
      <c r="F17" s="37"/>
      <c r="G17" s="37"/>
      <c r="H17" s="40">
        <v>926437</v>
      </c>
      <c r="I17" s="37">
        <f t="shared" si="3"/>
        <v>926437</v>
      </c>
      <c r="J17" s="40"/>
      <c r="K17" s="40">
        <v>926437</v>
      </c>
      <c r="L17" s="40">
        <f t="shared" si="4"/>
        <v>0</v>
      </c>
      <c r="M17" s="70"/>
      <c r="N17" s="70"/>
    </row>
    <row r="18" spans="1:14" s="28" customFormat="1" ht="14.25" customHeight="1">
      <c r="A18" s="74">
        <v>2040210</v>
      </c>
      <c r="B18" s="74"/>
      <c r="C18" s="74"/>
      <c r="D18" s="61" t="s">
        <v>134</v>
      </c>
      <c r="E18" s="37">
        <f t="shared" si="1"/>
        <v>0</v>
      </c>
      <c r="F18" s="37"/>
      <c r="G18" s="37"/>
      <c r="H18" s="40">
        <v>100000</v>
      </c>
      <c r="I18" s="37">
        <f t="shared" si="3"/>
        <v>100000</v>
      </c>
      <c r="J18" s="40"/>
      <c r="K18" s="40">
        <v>100000</v>
      </c>
      <c r="L18" s="40">
        <f t="shared" si="4"/>
        <v>0</v>
      </c>
      <c r="M18" s="70"/>
      <c r="N18" s="70"/>
    </row>
    <row r="19" spans="1:14" ht="14.25" customHeight="1">
      <c r="A19" s="74">
        <v>2040211</v>
      </c>
      <c r="B19" s="74"/>
      <c r="C19" s="74"/>
      <c r="D19" s="61" t="s">
        <v>135</v>
      </c>
      <c r="E19" s="37">
        <f t="shared" si="1"/>
        <v>4198398.57</v>
      </c>
      <c r="F19" s="37"/>
      <c r="G19" s="37">
        <v>4198398.57</v>
      </c>
      <c r="H19" s="40">
        <v>12108010</v>
      </c>
      <c r="I19" s="37">
        <f t="shared" si="3"/>
        <v>7062197.29</v>
      </c>
      <c r="J19" s="40">
        <v>147229.8</v>
      </c>
      <c r="K19" s="40">
        <v>6914967.49</v>
      </c>
      <c r="L19" s="40">
        <f t="shared" si="4"/>
        <v>9244211.28</v>
      </c>
      <c r="M19" s="70">
        <v>660480.2</v>
      </c>
      <c r="N19" s="70">
        <v>8583731.08</v>
      </c>
    </row>
    <row r="20" spans="1:14" ht="14.25" customHeight="1">
      <c r="A20" s="74">
        <v>2040214</v>
      </c>
      <c r="B20" s="74"/>
      <c r="C20" s="74"/>
      <c r="D20" s="61" t="s">
        <v>171</v>
      </c>
      <c r="E20" s="37">
        <f t="shared" si="1"/>
        <v>0</v>
      </c>
      <c r="F20" s="37"/>
      <c r="G20" s="37"/>
      <c r="H20" s="40">
        <v>1580000</v>
      </c>
      <c r="I20" s="37">
        <f t="shared" si="3"/>
        <v>1580000</v>
      </c>
      <c r="J20" s="40"/>
      <c r="K20" s="40">
        <v>1580000</v>
      </c>
      <c r="L20" s="40">
        <f t="shared" si="4"/>
        <v>0</v>
      </c>
      <c r="M20" s="70"/>
      <c r="N20" s="70"/>
    </row>
    <row r="21" spans="1:14" ht="14.25" customHeight="1">
      <c r="A21" s="74">
        <v>2040215</v>
      </c>
      <c r="B21" s="74"/>
      <c r="C21" s="74"/>
      <c r="D21" s="61" t="s">
        <v>172</v>
      </c>
      <c r="E21" s="37">
        <f t="shared" si="1"/>
        <v>0</v>
      </c>
      <c r="F21" s="37"/>
      <c r="G21" s="37"/>
      <c r="H21" s="40">
        <v>100000</v>
      </c>
      <c r="I21" s="37">
        <f t="shared" si="3"/>
        <v>100000</v>
      </c>
      <c r="J21" s="40"/>
      <c r="K21" s="40">
        <v>100000</v>
      </c>
      <c r="L21" s="40">
        <f t="shared" si="4"/>
        <v>0</v>
      </c>
      <c r="M21" s="70"/>
      <c r="N21" s="70"/>
    </row>
    <row r="22" spans="1:14" ht="14.25" customHeight="1">
      <c r="A22" s="74">
        <v>2040217</v>
      </c>
      <c r="B22" s="74"/>
      <c r="C22" s="74"/>
      <c r="D22" s="61" t="s">
        <v>136</v>
      </c>
      <c r="E22" s="37">
        <f t="shared" si="1"/>
        <v>0</v>
      </c>
      <c r="F22" s="37"/>
      <c r="G22" s="37"/>
      <c r="H22" s="40">
        <v>5115600</v>
      </c>
      <c r="I22" s="37">
        <f t="shared" si="3"/>
        <v>5115600</v>
      </c>
      <c r="J22" s="40"/>
      <c r="K22" s="40">
        <v>5115600</v>
      </c>
      <c r="L22" s="40">
        <f t="shared" si="4"/>
        <v>0</v>
      </c>
      <c r="M22" s="70"/>
      <c r="N22" s="70"/>
    </row>
    <row r="23" spans="1:14" ht="14.25" customHeight="1">
      <c r="A23" s="74">
        <v>2040219</v>
      </c>
      <c r="B23" s="74"/>
      <c r="C23" s="74"/>
      <c r="D23" s="61" t="s">
        <v>137</v>
      </c>
      <c r="E23" s="37">
        <f t="shared" si="1"/>
        <v>0</v>
      </c>
      <c r="F23" s="37"/>
      <c r="G23" s="37"/>
      <c r="H23" s="40">
        <v>1276300</v>
      </c>
      <c r="I23" s="37">
        <f t="shared" si="3"/>
        <v>1276300</v>
      </c>
      <c r="J23" s="40"/>
      <c r="K23" s="40">
        <v>1276300</v>
      </c>
      <c r="L23" s="40">
        <f t="shared" si="4"/>
        <v>0</v>
      </c>
      <c r="M23" s="70"/>
      <c r="N23" s="70"/>
    </row>
    <row r="24" spans="1:14" ht="14.25" customHeight="1">
      <c r="A24" s="74">
        <v>2040250</v>
      </c>
      <c r="B24" s="74"/>
      <c r="C24" s="74"/>
      <c r="D24" s="61" t="s">
        <v>138</v>
      </c>
      <c r="E24" s="37">
        <f t="shared" si="1"/>
        <v>0</v>
      </c>
      <c r="F24" s="37"/>
      <c r="G24" s="37"/>
      <c r="H24" s="40">
        <v>434234</v>
      </c>
      <c r="I24" s="37">
        <f t="shared" si="3"/>
        <v>434234</v>
      </c>
      <c r="J24" s="40">
        <v>434234</v>
      </c>
      <c r="K24" s="40"/>
      <c r="L24" s="40">
        <f t="shared" si="4"/>
        <v>0</v>
      </c>
      <c r="M24" s="70"/>
      <c r="N24" s="70"/>
    </row>
    <row r="25" spans="1:14" ht="14.25" customHeight="1">
      <c r="A25" s="74">
        <v>2040299</v>
      </c>
      <c r="B25" s="74"/>
      <c r="C25" s="74"/>
      <c r="D25" s="61" t="s">
        <v>139</v>
      </c>
      <c r="E25" s="37">
        <f t="shared" si="1"/>
        <v>2480862.54</v>
      </c>
      <c r="F25" s="37"/>
      <c r="G25" s="37">
        <v>2480862.54</v>
      </c>
      <c r="H25" s="40">
        <v>16839400</v>
      </c>
      <c r="I25" s="37">
        <f t="shared" si="3"/>
        <v>19320262.54</v>
      </c>
      <c r="J25" s="40"/>
      <c r="K25" s="40">
        <v>19320262.54</v>
      </c>
      <c r="L25" s="40">
        <f t="shared" si="4"/>
        <v>0</v>
      </c>
      <c r="M25" s="70"/>
      <c r="N25" s="70"/>
    </row>
    <row r="26" spans="1:14" ht="29.25" customHeight="1">
      <c r="A26" s="73">
        <v>208</v>
      </c>
      <c r="B26" s="73"/>
      <c r="C26" s="73"/>
      <c r="D26" s="60" t="s">
        <v>140</v>
      </c>
      <c r="E26" s="37">
        <f t="shared" si="1"/>
        <v>0</v>
      </c>
      <c r="F26" s="37">
        <f>+F27+F30</f>
        <v>0</v>
      </c>
      <c r="G26" s="37">
        <f aca="true" t="shared" si="6" ref="G26:N26">+G27+G30</f>
        <v>0</v>
      </c>
      <c r="H26" s="37">
        <f t="shared" si="6"/>
        <v>5762528.44</v>
      </c>
      <c r="I26" s="37">
        <f>+J26+K26</f>
        <v>5762528.44</v>
      </c>
      <c r="J26" s="40">
        <v>5762528.44</v>
      </c>
      <c r="K26" s="37">
        <f t="shared" si="6"/>
        <v>0</v>
      </c>
      <c r="L26" s="40">
        <f>+M26+N26</f>
        <v>0</v>
      </c>
      <c r="M26" s="40">
        <f t="shared" si="6"/>
        <v>0</v>
      </c>
      <c r="N26" s="40">
        <f t="shared" si="6"/>
        <v>0</v>
      </c>
    </row>
    <row r="27" spans="1:14" ht="24.75" customHeight="1">
      <c r="A27" s="73">
        <v>20803</v>
      </c>
      <c r="B27" s="73"/>
      <c r="C27" s="73"/>
      <c r="D27" s="60" t="s">
        <v>141</v>
      </c>
      <c r="E27" s="37">
        <f t="shared" si="1"/>
        <v>0</v>
      </c>
      <c r="F27" s="37">
        <f>+F28+F29</f>
        <v>0</v>
      </c>
      <c r="G27" s="37">
        <f>+G28+G29</f>
        <v>0</v>
      </c>
      <c r="H27" s="40">
        <f>+H28+H29</f>
        <v>189477</v>
      </c>
      <c r="I27" s="37">
        <f t="shared" si="3"/>
        <v>189477</v>
      </c>
      <c r="J27" s="40">
        <f>+J28+J29</f>
        <v>189477</v>
      </c>
      <c r="K27" s="40">
        <f>+K28+K29</f>
        <v>0</v>
      </c>
      <c r="L27" s="40">
        <f t="shared" si="4"/>
        <v>0</v>
      </c>
      <c r="M27" s="70">
        <f>+M28+M29</f>
        <v>0</v>
      </c>
      <c r="N27" s="70">
        <f>+N28+N29</f>
        <v>0</v>
      </c>
    </row>
    <row r="28" spans="1:14" ht="14.25" customHeight="1">
      <c r="A28" s="74">
        <v>2080304</v>
      </c>
      <c r="B28" s="74"/>
      <c r="C28" s="74"/>
      <c r="D28" s="61" t="s">
        <v>142</v>
      </c>
      <c r="E28" s="37">
        <f t="shared" si="1"/>
        <v>0</v>
      </c>
      <c r="F28" s="37"/>
      <c r="G28" s="37"/>
      <c r="H28" s="40">
        <v>72876</v>
      </c>
      <c r="I28" s="37">
        <f t="shared" si="3"/>
        <v>72876</v>
      </c>
      <c r="J28" s="40">
        <v>72876</v>
      </c>
      <c r="K28" s="40"/>
      <c r="L28" s="40">
        <f t="shared" si="4"/>
        <v>0</v>
      </c>
      <c r="M28" s="70"/>
      <c r="N28" s="70"/>
    </row>
    <row r="29" spans="1:14" ht="14.25" customHeight="1">
      <c r="A29" s="74">
        <v>2080305</v>
      </c>
      <c r="B29" s="74"/>
      <c r="C29" s="74"/>
      <c r="D29" s="61" t="s">
        <v>143</v>
      </c>
      <c r="E29" s="37">
        <f t="shared" si="1"/>
        <v>0</v>
      </c>
      <c r="F29" s="37"/>
      <c r="G29" s="37"/>
      <c r="H29" s="40">
        <v>116601</v>
      </c>
      <c r="I29" s="37">
        <f t="shared" si="3"/>
        <v>116601</v>
      </c>
      <c r="J29" s="40">
        <v>116601</v>
      </c>
      <c r="K29" s="40"/>
      <c r="L29" s="40">
        <f t="shared" si="4"/>
        <v>0</v>
      </c>
      <c r="M29" s="70"/>
      <c r="N29" s="70"/>
    </row>
    <row r="30" spans="1:14" ht="14.25" customHeight="1">
      <c r="A30" s="73">
        <v>20805</v>
      </c>
      <c r="B30" s="73"/>
      <c r="C30" s="73"/>
      <c r="D30" s="60" t="s">
        <v>144</v>
      </c>
      <c r="E30" s="37">
        <f t="shared" si="1"/>
        <v>0</v>
      </c>
      <c r="F30" s="37">
        <f>+F31</f>
        <v>0</v>
      </c>
      <c r="G30" s="37">
        <f>+G31</f>
        <v>0</v>
      </c>
      <c r="H30" s="37">
        <f>+H31</f>
        <v>5573051.44</v>
      </c>
      <c r="I30" s="37">
        <f t="shared" si="3"/>
        <v>5542298.44</v>
      </c>
      <c r="J30" s="40">
        <f>+J31</f>
        <v>5542298.44</v>
      </c>
      <c r="K30" s="40">
        <f>+K31</f>
        <v>0</v>
      </c>
      <c r="L30" s="40">
        <f t="shared" si="4"/>
        <v>0</v>
      </c>
      <c r="M30" s="70">
        <f>+M31</f>
        <v>0</v>
      </c>
      <c r="N30" s="70">
        <f>+N31</f>
        <v>0</v>
      </c>
    </row>
    <row r="31" spans="1:14" ht="14.25" customHeight="1">
      <c r="A31" s="74">
        <v>2080504</v>
      </c>
      <c r="B31" s="74"/>
      <c r="C31" s="74"/>
      <c r="D31" s="61" t="s">
        <v>145</v>
      </c>
      <c r="E31" s="37">
        <f t="shared" si="1"/>
        <v>0</v>
      </c>
      <c r="F31" s="37"/>
      <c r="G31" s="37"/>
      <c r="H31" s="40">
        <v>5573051.44</v>
      </c>
      <c r="I31" s="37">
        <f t="shared" si="3"/>
        <v>5542298.44</v>
      </c>
      <c r="J31" s="40">
        <v>5542298.44</v>
      </c>
      <c r="K31" s="40"/>
      <c r="L31" s="40">
        <f t="shared" si="4"/>
        <v>0</v>
      </c>
      <c r="M31" s="70"/>
      <c r="N31" s="70"/>
    </row>
    <row r="32" spans="1:14" ht="14.25" customHeight="1">
      <c r="A32" s="73">
        <v>210</v>
      </c>
      <c r="B32" s="73"/>
      <c r="C32" s="73"/>
      <c r="D32" s="60" t="s">
        <v>146</v>
      </c>
      <c r="E32" s="37">
        <f t="shared" si="1"/>
        <v>0</v>
      </c>
      <c r="F32" s="37">
        <f>+F33</f>
        <v>0</v>
      </c>
      <c r="G32" s="37">
        <f>+G33</f>
        <v>0</v>
      </c>
      <c r="H32" s="37">
        <f>+H33</f>
        <v>2739432.4</v>
      </c>
      <c r="I32" s="37">
        <f t="shared" si="3"/>
        <v>2739432.4</v>
      </c>
      <c r="J32" s="40">
        <f>+J33</f>
        <v>2739432.4</v>
      </c>
      <c r="K32" s="40">
        <f>+K33</f>
        <v>0</v>
      </c>
      <c r="L32" s="40">
        <f t="shared" si="4"/>
        <v>0</v>
      </c>
      <c r="M32" s="70">
        <f>+M33</f>
        <v>0</v>
      </c>
      <c r="N32" s="70">
        <f>+N33</f>
        <v>0</v>
      </c>
    </row>
    <row r="33" spans="1:14" ht="14.25" customHeight="1">
      <c r="A33" s="73">
        <v>21005</v>
      </c>
      <c r="B33" s="73"/>
      <c r="C33" s="73"/>
      <c r="D33" s="60" t="s">
        <v>147</v>
      </c>
      <c r="E33" s="37">
        <f t="shared" si="1"/>
        <v>0</v>
      </c>
      <c r="F33" s="37">
        <f>+F34+F35+F36</f>
        <v>0</v>
      </c>
      <c r="G33" s="37">
        <f>+G34+G35+G36</f>
        <v>0</v>
      </c>
      <c r="H33" s="37">
        <f>+H34+H35+H36</f>
        <v>2739432.4</v>
      </c>
      <c r="I33" s="37">
        <f t="shared" si="3"/>
        <v>2739432.4</v>
      </c>
      <c r="J33" s="40">
        <f>+J34+J35+J36</f>
        <v>2739432.4</v>
      </c>
      <c r="K33" s="40">
        <f>+K34+K35+K36</f>
        <v>0</v>
      </c>
      <c r="L33" s="40">
        <f t="shared" si="4"/>
        <v>0</v>
      </c>
      <c r="M33" s="70">
        <f>+M34+M35+M36</f>
        <v>0</v>
      </c>
      <c r="N33" s="70">
        <f>+N34+N35+N36</f>
        <v>0</v>
      </c>
    </row>
    <row r="34" spans="1:14" ht="14.25" customHeight="1">
      <c r="A34" s="74">
        <v>2100501</v>
      </c>
      <c r="B34" s="74"/>
      <c r="C34" s="74"/>
      <c r="D34" s="61" t="s">
        <v>148</v>
      </c>
      <c r="E34" s="37">
        <f t="shared" si="1"/>
        <v>0</v>
      </c>
      <c r="F34" s="37"/>
      <c r="G34" s="37"/>
      <c r="H34" s="40">
        <v>1592241.4</v>
      </c>
      <c r="I34" s="37">
        <f t="shared" si="3"/>
        <v>1592241.4</v>
      </c>
      <c r="J34" s="40">
        <v>1592241.4</v>
      </c>
      <c r="K34" s="40"/>
      <c r="L34" s="40">
        <f t="shared" si="4"/>
        <v>0</v>
      </c>
      <c r="M34" s="70"/>
      <c r="N34" s="70"/>
    </row>
    <row r="35" spans="1:14" ht="14.25" customHeight="1">
      <c r="A35" s="74">
        <v>2100502</v>
      </c>
      <c r="B35" s="74"/>
      <c r="C35" s="74"/>
      <c r="D35" s="61" t="s">
        <v>149</v>
      </c>
      <c r="E35" s="37">
        <f t="shared" si="1"/>
        <v>0</v>
      </c>
      <c r="F35" s="37"/>
      <c r="G35" s="37"/>
      <c r="H35" s="40">
        <v>102224</v>
      </c>
      <c r="I35" s="37">
        <f t="shared" si="3"/>
        <v>102224</v>
      </c>
      <c r="J35" s="40">
        <v>102224</v>
      </c>
      <c r="K35" s="40"/>
      <c r="L35" s="40">
        <f t="shared" si="4"/>
        <v>0</v>
      </c>
      <c r="M35" s="70"/>
      <c r="N35" s="70"/>
    </row>
    <row r="36" spans="1:14" ht="14.25" customHeight="1">
      <c r="A36" s="74">
        <v>2100503</v>
      </c>
      <c r="B36" s="74"/>
      <c r="C36" s="74"/>
      <c r="D36" s="61" t="s">
        <v>150</v>
      </c>
      <c r="E36" s="37">
        <f t="shared" si="1"/>
        <v>0</v>
      </c>
      <c r="F36" s="37"/>
      <c r="G36" s="37"/>
      <c r="H36" s="40">
        <v>1044967</v>
      </c>
      <c r="I36" s="37">
        <f t="shared" si="3"/>
        <v>1044967</v>
      </c>
      <c r="J36" s="40">
        <v>1044967</v>
      </c>
      <c r="K36" s="40"/>
      <c r="L36" s="40">
        <f t="shared" si="4"/>
        <v>0</v>
      </c>
      <c r="M36" s="70"/>
      <c r="N36" s="70"/>
    </row>
    <row r="37" spans="1:14" ht="14.25" customHeight="1">
      <c r="A37" s="73">
        <v>216</v>
      </c>
      <c r="B37" s="73"/>
      <c r="C37" s="73"/>
      <c r="D37" s="60" t="s">
        <v>173</v>
      </c>
      <c r="E37" s="37">
        <f t="shared" si="1"/>
        <v>0</v>
      </c>
      <c r="F37" s="37">
        <f aca="true" t="shared" si="7" ref="F37:H38">+F38</f>
        <v>0</v>
      </c>
      <c r="G37" s="37">
        <f t="shared" si="7"/>
        <v>0</v>
      </c>
      <c r="H37" s="40">
        <f t="shared" si="7"/>
        <v>20000</v>
      </c>
      <c r="I37" s="37">
        <f t="shared" si="3"/>
        <v>20000</v>
      </c>
      <c r="J37" s="40">
        <f>+J38</f>
        <v>0</v>
      </c>
      <c r="K37" s="40">
        <f>+K38</f>
        <v>20000</v>
      </c>
      <c r="L37" s="40">
        <f t="shared" si="4"/>
        <v>0</v>
      </c>
      <c r="M37" s="70">
        <f>+M38</f>
        <v>0</v>
      </c>
      <c r="N37" s="70">
        <f>+N38</f>
        <v>0</v>
      </c>
    </row>
    <row r="38" spans="1:14" ht="14.25" customHeight="1">
      <c r="A38" s="74">
        <v>21606</v>
      </c>
      <c r="B38" s="74"/>
      <c r="C38" s="74"/>
      <c r="D38" s="61" t="s">
        <v>174</v>
      </c>
      <c r="E38" s="37">
        <f t="shared" si="1"/>
        <v>0</v>
      </c>
      <c r="F38" s="37">
        <f t="shared" si="7"/>
        <v>0</v>
      </c>
      <c r="G38" s="37">
        <f t="shared" si="7"/>
        <v>0</v>
      </c>
      <c r="H38" s="40">
        <f t="shared" si="7"/>
        <v>20000</v>
      </c>
      <c r="I38" s="37">
        <f t="shared" si="3"/>
        <v>20000</v>
      </c>
      <c r="J38" s="40">
        <f>+J39</f>
        <v>0</v>
      </c>
      <c r="K38" s="40">
        <f>+K39</f>
        <v>20000</v>
      </c>
      <c r="L38" s="40">
        <f t="shared" si="4"/>
        <v>0</v>
      </c>
      <c r="M38" s="70">
        <f>+M39</f>
        <v>0</v>
      </c>
      <c r="N38" s="70">
        <f>+N39</f>
        <v>0</v>
      </c>
    </row>
    <row r="39" spans="1:14" ht="19.5" customHeight="1">
      <c r="A39" s="74">
        <v>2160699</v>
      </c>
      <c r="B39" s="74"/>
      <c r="C39" s="74"/>
      <c r="D39" s="61" t="s">
        <v>175</v>
      </c>
      <c r="E39" s="37">
        <f t="shared" si="1"/>
        <v>0</v>
      </c>
      <c r="F39" s="37"/>
      <c r="G39" s="37"/>
      <c r="H39" s="40">
        <v>20000</v>
      </c>
      <c r="I39" s="37">
        <f t="shared" si="3"/>
        <v>20000</v>
      </c>
      <c r="J39" s="40"/>
      <c r="K39" s="40">
        <v>20000</v>
      </c>
      <c r="L39" s="40">
        <f t="shared" si="4"/>
        <v>0</v>
      </c>
      <c r="M39" s="70"/>
      <c r="N39" s="70"/>
    </row>
    <row r="40" spans="1:14" ht="14.25" customHeight="1">
      <c r="A40" s="73">
        <v>221</v>
      </c>
      <c r="B40" s="73"/>
      <c r="C40" s="73"/>
      <c r="D40" s="60" t="s">
        <v>151</v>
      </c>
      <c r="E40" s="37">
        <f t="shared" si="1"/>
        <v>0</v>
      </c>
      <c r="F40" s="37">
        <f>+F41</f>
        <v>0</v>
      </c>
      <c r="G40" s="37">
        <f>+G41</f>
        <v>0</v>
      </c>
      <c r="H40" s="37">
        <f>+H41</f>
        <v>2141109.11</v>
      </c>
      <c r="I40" s="37">
        <f t="shared" si="3"/>
        <v>2141109.11</v>
      </c>
      <c r="J40" s="40">
        <f>+J41</f>
        <v>2141109.11</v>
      </c>
      <c r="K40" s="40">
        <f>+K41</f>
        <v>0</v>
      </c>
      <c r="L40" s="40">
        <f t="shared" si="4"/>
        <v>0</v>
      </c>
      <c r="M40" s="70">
        <f>+M41</f>
        <v>0</v>
      </c>
      <c r="N40" s="70">
        <f>+N41</f>
        <v>0</v>
      </c>
    </row>
    <row r="41" spans="1:14" ht="14.25" customHeight="1">
      <c r="A41" s="73">
        <v>22102</v>
      </c>
      <c r="B41" s="73"/>
      <c r="C41" s="73"/>
      <c r="D41" s="60" t="s">
        <v>152</v>
      </c>
      <c r="E41" s="37">
        <f t="shared" si="1"/>
        <v>0</v>
      </c>
      <c r="F41" s="37">
        <f>+F42+F43</f>
        <v>0</v>
      </c>
      <c r="G41" s="37">
        <f>+G42+G43</f>
        <v>0</v>
      </c>
      <c r="H41" s="37">
        <f>+H42+H43</f>
        <v>2141109.11</v>
      </c>
      <c r="I41" s="37">
        <f t="shared" si="3"/>
        <v>2141109.11</v>
      </c>
      <c r="J41" s="40">
        <f>+J42+J43</f>
        <v>2141109.11</v>
      </c>
      <c r="K41" s="40">
        <f>+K42+K43</f>
        <v>0</v>
      </c>
      <c r="L41" s="40">
        <f t="shared" si="4"/>
        <v>0</v>
      </c>
      <c r="M41" s="70">
        <f>+M42+M43</f>
        <v>0</v>
      </c>
      <c r="N41" s="70">
        <f>+N42+N43</f>
        <v>0</v>
      </c>
    </row>
    <row r="42" spans="1:14" ht="14.25" customHeight="1">
      <c r="A42" s="74">
        <v>2210201</v>
      </c>
      <c r="B42" s="74"/>
      <c r="C42" s="74"/>
      <c r="D42" s="61" t="s">
        <v>153</v>
      </c>
      <c r="E42" s="37">
        <f t="shared" si="1"/>
        <v>0</v>
      </c>
      <c r="F42" s="37"/>
      <c r="G42" s="37"/>
      <c r="H42" s="40">
        <v>2026219</v>
      </c>
      <c r="I42" s="37">
        <f t="shared" si="3"/>
        <v>2026219</v>
      </c>
      <c r="J42" s="40">
        <v>2026219</v>
      </c>
      <c r="K42" s="40"/>
      <c r="L42" s="40">
        <f t="shared" si="4"/>
        <v>0</v>
      </c>
      <c r="M42" s="70"/>
      <c r="N42" s="70"/>
    </row>
    <row r="43" spans="1:14" ht="14.25" customHeight="1">
      <c r="A43" s="74">
        <v>2210203</v>
      </c>
      <c r="B43" s="74"/>
      <c r="C43" s="74"/>
      <c r="D43" s="61" t="s">
        <v>154</v>
      </c>
      <c r="E43" s="37">
        <f t="shared" si="1"/>
        <v>0</v>
      </c>
      <c r="F43" s="37"/>
      <c r="G43" s="37"/>
      <c r="H43" s="40">
        <v>114890.11</v>
      </c>
      <c r="I43" s="37">
        <f>+J43+K43</f>
        <v>114890.11</v>
      </c>
      <c r="J43" s="40">
        <v>114890.11</v>
      </c>
      <c r="K43" s="40"/>
      <c r="L43" s="40">
        <f t="shared" si="4"/>
        <v>0</v>
      </c>
      <c r="M43" s="70"/>
      <c r="N43" s="70"/>
    </row>
  </sheetData>
  <sheetProtection/>
  <mergeCells count="49">
    <mergeCell ref="A1:D1"/>
    <mergeCell ref="A4:H4"/>
    <mergeCell ref="A7:A8"/>
    <mergeCell ref="B7:B8"/>
    <mergeCell ref="C7:C8"/>
    <mergeCell ref="A5:D5"/>
    <mergeCell ref="A6:C6"/>
    <mergeCell ref="I5:K5"/>
    <mergeCell ref="J4:K4"/>
    <mergeCell ref="M4:N4"/>
    <mergeCell ref="A2:N2"/>
    <mergeCell ref="E5:G5"/>
    <mergeCell ref="L5:N5"/>
    <mergeCell ref="M3:N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1:C41"/>
    <mergeCell ref="A42:C42"/>
    <mergeCell ref="A43:C43"/>
    <mergeCell ref="A37:C37"/>
    <mergeCell ref="A38:C38"/>
    <mergeCell ref="A39:C39"/>
    <mergeCell ref="A40:C40"/>
  </mergeCells>
  <printOptions/>
  <pageMargins left="0.4724409448818898" right="0.2755905511811024" top="0.7874015748031497" bottom="0.23" header="0.5118110236220472" footer="0.196850393700787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3" width="4.375" style="0" customWidth="1"/>
    <col min="4" max="4" width="16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100" t="s">
        <v>87</v>
      </c>
      <c r="B1" s="100"/>
      <c r="C1" s="100"/>
      <c r="D1" s="100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5.25" customHeight="1">
      <c r="A2" s="94" t="s">
        <v>123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05" t="s">
        <v>115</v>
      </c>
      <c r="N3" s="105"/>
    </row>
    <row r="4" spans="1:14" ht="18" customHeight="1">
      <c r="A4" s="103" t="s">
        <v>177</v>
      </c>
      <c r="B4" s="103"/>
      <c r="C4" s="103"/>
      <c r="D4" s="103"/>
      <c r="E4" s="55"/>
      <c r="F4" s="55"/>
      <c r="G4" s="55"/>
      <c r="H4" s="55"/>
      <c r="I4" s="55"/>
      <c r="J4" s="55"/>
      <c r="K4" s="55"/>
      <c r="L4" s="55"/>
      <c r="M4" s="106" t="s">
        <v>116</v>
      </c>
      <c r="N4" s="106"/>
    </row>
    <row r="5" spans="1:14" ht="24.75" customHeight="1">
      <c r="A5" s="90" t="s">
        <v>3</v>
      </c>
      <c r="B5" s="90" t="s">
        <v>47</v>
      </c>
      <c r="C5" s="90" t="s">
        <v>47</v>
      </c>
      <c r="D5" s="90" t="s">
        <v>47</v>
      </c>
      <c r="E5" s="90" t="s">
        <v>48</v>
      </c>
      <c r="F5" s="90" t="s">
        <v>47</v>
      </c>
      <c r="G5" s="90" t="s">
        <v>47</v>
      </c>
      <c r="H5" s="44" t="s">
        <v>49</v>
      </c>
      <c r="I5" s="90" t="s">
        <v>50</v>
      </c>
      <c r="J5" s="90" t="s">
        <v>47</v>
      </c>
      <c r="K5" s="90" t="s">
        <v>47</v>
      </c>
      <c r="L5" s="90" t="s">
        <v>51</v>
      </c>
      <c r="M5" s="90" t="s">
        <v>47</v>
      </c>
      <c r="N5" s="90" t="s">
        <v>47</v>
      </c>
    </row>
    <row r="6" spans="1:14" ht="47.25" customHeight="1">
      <c r="A6" s="107" t="s">
        <v>52</v>
      </c>
      <c r="B6" s="108"/>
      <c r="C6" s="109"/>
      <c r="D6" s="56" t="s">
        <v>53</v>
      </c>
      <c r="E6" s="56" t="s">
        <v>54</v>
      </c>
      <c r="F6" s="44" t="s">
        <v>46</v>
      </c>
      <c r="G6" s="44" t="s">
        <v>55</v>
      </c>
      <c r="H6" s="56" t="s">
        <v>54</v>
      </c>
      <c r="I6" s="56" t="s">
        <v>54</v>
      </c>
      <c r="J6" s="44" t="s">
        <v>56</v>
      </c>
      <c r="K6" s="44" t="s">
        <v>57</v>
      </c>
      <c r="L6" s="56" t="s">
        <v>54</v>
      </c>
      <c r="M6" s="44" t="s">
        <v>46</v>
      </c>
      <c r="N6" s="44" t="s">
        <v>55</v>
      </c>
    </row>
    <row r="7" spans="1:14" ht="19.5" customHeight="1">
      <c r="A7" s="90" t="s">
        <v>8</v>
      </c>
      <c r="B7" s="90" t="s">
        <v>9</v>
      </c>
      <c r="C7" s="90" t="s">
        <v>10</v>
      </c>
      <c r="D7" s="44" t="s">
        <v>58</v>
      </c>
      <c r="E7" s="43" t="s">
        <v>59</v>
      </c>
      <c r="F7" s="43" t="s">
        <v>60</v>
      </c>
      <c r="G7" s="43" t="s">
        <v>61</v>
      </c>
      <c r="H7" s="43" t="s">
        <v>62</v>
      </c>
      <c r="I7" s="43" t="s">
        <v>63</v>
      </c>
      <c r="J7" s="43" t="s">
        <v>64</v>
      </c>
      <c r="K7" s="43" t="s">
        <v>65</v>
      </c>
      <c r="L7" s="43" t="s">
        <v>66</v>
      </c>
      <c r="M7" s="43" t="s">
        <v>67</v>
      </c>
      <c r="N7" s="43" t="s">
        <v>68</v>
      </c>
    </row>
    <row r="8" spans="1:14" ht="19.5" customHeight="1">
      <c r="A8" s="90" t="s">
        <v>47</v>
      </c>
      <c r="B8" s="90" t="s">
        <v>47</v>
      </c>
      <c r="C8" s="90" t="s">
        <v>47</v>
      </c>
      <c r="D8" s="44" t="s">
        <v>54</v>
      </c>
      <c r="E8" s="46" t="s">
        <v>47</v>
      </c>
      <c r="F8" s="46" t="s">
        <v>47</v>
      </c>
      <c r="G8" s="46" t="s">
        <v>47</v>
      </c>
      <c r="H8" s="46" t="s">
        <v>47</v>
      </c>
      <c r="I8" s="46" t="s">
        <v>47</v>
      </c>
      <c r="J8" s="46" t="s">
        <v>47</v>
      </c>
      <c r="K8" s="46" t="s">
        <v>47</v>
      </c>
      <c r="L8" s="46" t="s">
        <v>47</v>
      </c>
      <c r="M8" s="46" t="s">
        <v>47</v>
      </c>
      <c r="N8" s="46" t="s">
        <v>47</v>
      </c>
    </row>
    <row r="9" spans="1:14" ht="19.5" customHeight="1">
      <c r="A9" s="104" t="s">
        <v>47</v>
      </c>
      <c r="B9" s="104" t="s">
        <v>47</v>
      </c>
      <c r="C9" s="104" t="s">
        <v>47</v>
      </c>
      <c r="D9" s="47" t="s">
        <v>47</v>
      </c>
      <c r="E9" s="46" t="s">
        <v>47</v>
      </c>
      <c r="F9" s="46" t="s">
        <v>47</v>
      </c>
      <c r="G9" s="46" t="s">
        <v>47</v>
      </c>
      <c r="H9" s="46" t="s">
        <v>47</v>
      </c>
      <c r="I9" s="46" t="s">
        <v>47</v>
      </c>
      <c r="J9" s="46" t="s">
        <v>47</v>
      </c>
      <c r="K9" s="46" t="s">
        <v>47</v>
      </c>
      <c r="L9" s="46" t="s">
        <v>47</v>
      </c>
      <c r="M9" s="46" t="s">
        <v>47</v>
      </c>
      <c r="N9" s="46" t="s">
        <v>47</v>
      </c>
    </row>
    <row r="10" spans="1:14" ht="19.5" customHeight="1">
      <c r="A10" s="104" t="s">
        <v>47</v>
      </c>
      <c r="B10" s="104" t="s">
        <v>47</v>
      </c>
      <c r="C10" s="104" t="s">
        <v>47</v>
      </c>
      <c r="D10" s="47" t="s">
        <v>47</v>
      </c>
      <c r="E10" s="46" t="s">
        <v>47</v>
      </c>
      <c r="F10" s="46" t="s">
        <v>47</v>
      </c>
      <c r="G10" s="46" t="s">
        <v>47</v>
      </c>
      <c r="H10" s="46" t="s">
        <v>47</v>
      </c>
      <c r="I10" s="46" t="s">
        <v>47</v>
      </c>
      <c r="J10" s="46" t="s">
        <v>47</v>
      </c>
      <c r="K10" s="46" t="s">
        <v>47</v>
      </c>
      <c r="L10" s="46" t="s">
        <v>47</v>
      </c>
      <c r="M10" s="46" t="s">
        <v>47</v>
      </c>
      <c r="N10" s="46" t="s">
        <v>47</v>
      </c>
    </row>
    <row r="11" spans="1:14" ht="19.5" customHeight="1">
      <c r="A11" s="104" t="s">
        <v>47</v>
      </c>
      <c r="B11" s="104" t="s">
        <v>47</v>
      </c>
      <c r="C11" s="104" t="s">
        <v>47</v>
      </c>
      <c r="D11" s="47" t="s">
        <v>47</v>
      </c>
      <c r="E11" s="46" t="s">
        <v>47</v>
      </c>
      <c r="F11" s="46" t="s">
        <v>47</v>
      </c>
      <c r="G11" s="46" t="s">
        <v>47</v>
      </c>
      <c r="H11" s="46" t="s">
        <v>47</v>
      </c>
      <c r="I11" s="46" t="s">
        <v>47</v>
      </c>
      <c r="J11" s="46" t="s">
        <v>47</v>
      </c>
      <c r="K11" s="46" t="s">
        <v>47</v>
      </c>
      <c r="L11" s="46" t="s">
        <v>47</v>
      </c>
      <c r="M11" s="46" t="s">
        <v>47</v>
      </c>
      <c r="N11" s="46" t="s">
        <v>47</v>
      </c>
    </row>
    <row r="12" spans="1:14" ht="19.5" customHeight="1">
      <c r="A12" s="104" t="s">
        <v>47</v>
      </c>
      <c r="B12" s="104" t="s">
        <v>47</v>
      </c>
      <c r="C12" s="104" t="s">
        <v>47</v>
      </c>
      <c r="D12" s="47" t="s">
        <v>47</v>
      </c>
      <c r="E12" s="46" t="s">
        <v>47</v>
      </c>
      <c r="F12" s="46" t="s">
        <v>47</v>
      </c>
      <c r="G12" s="46" t="s">
        <v>47</v>
      </c>
      <c r="H12" s="46" t="s">
        <v>47</v>
      </c>
      <c r="I12" s="46" t="s">
        <v>47</v>
      </c>
      <c r="J12" s="46" t="s">
        <v>47</v>
      </c>
      <c r="K12" s="46" t="s">
        <v>47</v>
      </c>
      <c r="L12" s="46" t="s">
        <v>47</v>
      </c>
      <c r="M12" s="46" t="s">
        <v>47</v>
      </c>
      <c r="N12" s="46" t="s">
        <v>47</v>
      </c>
    </row>
    <row r="13" spans="1:14" ht="19.5" customHeight="1">
      <c r="A13" s="104" t="s">
        <v>47</v>
      </c>
      <c r="B13" s="104" t="s">
        <v>47</v>
      </c>
      <c r="C13" s="104" t="s">
        <v>47</v>
      </c>
      <c r="D13" s="47" t="s">
        <v>47</v>
      </c>
      <c r="E13" s="46" t="s">
        <v>47</v>
      </c>
      <c r="F13" s="46" t="s">
        <v>47</v>
      </c>
      <c r="G13" s="46" t="s">
        <v>47</v>
      </c>
      <c r="H13" s="46" t="s">
        <v>47</v>
      </c>
      <c r="I13" s="46" t="s">
        <v>47</v>
      </c>
      <c r="J13" s="46" t="s">
        <v>47</v>
      </c>
      <c r="K13" s="46" t="s">
        <v>47</v>
      </c>
      <c r="L13" s="46" t="s">
        <v>47</v>
      </c>
      <c r="M13" s="46" t="s">
        <v>47</v>
      </c>
      <c r="N13" s="46" t="s">
        <v>47</v>
      </c>
    </row>
    <row r="14" spans="1:14" ht="19.5" customHeight="1">
      <c r="A14" s="110" t="s">
        <v>47</v>
      </c>
      <c r="B14" s="110" t="s">
        <v>47</v>
      </c>
      <c r="C14" s="110" t="s">
        <v>47</v>
      </c>
      <c r="D14" s="57" t="s">
        <v>47</v>
      </c>
      <c r="E14" s="58" t="s">
        <v>47</v>
      </c>
      <c r="F14" s="58" t="s">
        <v>47</v>
      </c>
      <c r="G14" s="58" t="s">
        <v>47</v>
      </c>
      <c r="H14" s="58" t="s">
        <v>47</v>
      </c>
      <c r="I14" s="58" t="s">
        <v>47</v>
      </c>
      <c r="J14" s="58" t="s">
        <v>47</v>
      </c>
      <c r="K14" s="58" t="s">
        <v>47</v>
      </c>
      <c r="L14" s="58" t="s">
        <v>47</v>
      </c>
      <c r="M14" s="58" t="s">
        <v>47</v>
      </c>
      <c r="N14" s="58" t="s">
        <v>47</v>
      </c>
    </row>
  </sheetData>
  <sheetProtection/>
  <mergeCells count="19">
    <mergeCell ref="M4:N4"/>
    <mergeCell ref="A6:C6"/>
    <mergeCell ref="A13:C13"/>
    <mergeCell ref="A14:C14"/>
    <mergeCell ref="A7:A8"/>
    <mergeCell ref="B7:B8"/>
    <mergeCell ref="C7:C8"/>
    <mergeCell ref="A9:C9"/>
    <mergeCell ref="A10:C10"/>
    <mergeCell ref="A1:D1"/>
    <mergeCell ref="A4:D4"/>
    <mergeCell ref="A11:C11"/>
    <mergeCell ref="A12:C12"/>
    <mergeCell ref="A2:N2"/>
    <mergeCell ref="A5:D5"/>
    <mergeCell ref="E5:G5"/>
    <mergeCell ref="I5:K5"/>
    <mergeCell ref="L5:N5"/>
    <mergeCell ref="M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M8" sqref="M8"/>
    </sheetView>
  </sheetViews>
  <sheetFormatPr defaultColWidth="9.00390625" defaultRowHeight="14.25" customHeight="1"/>
  <cols>
    <col min="1" max="3" width="4.75390625" style="14" customWidth="1"/>
    <col min="4" max="4" width="19.25390625" style="14" customWidth="1"/>
    <col min="5" max="5" width="14.875" style="14" customWidth="1"/>
    <col min="6" max="6" width="15.875" style="14" customWidth="1"/>
    <col min="7" max="7" width="13.125" style="14" customWidth="1"/>
    <col min="8" max="9" width="15.25390625" style="14" customWidth="1"/>
    <col min="10" max="10" width="16.00390625" style="14" customWidth="1"/>
    <col min="11" max="16384" width="9.00390625" style="14" customWidth="1"/>
  </cols>
  <sheetData>
    <row r="1" spans="1:10" ht="26.25" customHeight="1">
      <c r="A1" s="111" t="s">
        <v>117</v>
      </c>
      <c r="B1" s="111"/>
      <c r="C1" s="111"/>
      <c r="D1" s="111"/>
      <c r="E1" s="31"/>
      <c r="F1" s="31"/>
      <c r="G1" s="31"/>
      <c r="H1" s="31"/>
      <c r="I1" s="31"/>
      <c r="J1" s="31"/>
    </row>
    <row r="2" spans="1:10" ht="39.75" customHeight="1">
      <c r="A2" s="112" t="s">
        <v>179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17" customFormat="1" ht="22.5" customHeight="1">
      <c r="A3" s="34"/>
      <c r="B3" s="34"/>
      <c r="C3" s="34"/>
      <c r="D3" s="34"/>
      <c r="E3" s="34"/>
      <c r="F3" s="34"/>
      <c r="G3" s="34"/>
      <c r="H3" s="34"/>
      <c r="I3" s="34"/>
      <c r="J3" s="35" t="s">
        <v>90</v>
      </c>
    </row>
    <row r="4" spans="1:10" s="17" customFormat="1" ht="22.5" customHeight="1">
      <c r="A4" s="113" t="s">
        <v>176</v>
      </c>
      <c r="B4" s="113"/>
      <c r="C4" s="113"/>
      <c r="D4" s="113"/>
      <c r="E4" s="113"/>
      <c r="F4" s="34"/>
      <c r="G4" s="36"/>
      <c r="H4" s="34"/>
      <c r="I4" s="34"/>
      <c r="J4" s="35" t="s">
        <v>91</v>
      </c>
    </row>
    <row r="5" spans="1:10" s="18" customFormat="1" ht="37.5" customHeight="1">
      <c r="A5" s="95" t="s">
        <v>92</v>
      </c>
      <c r="B5" s="95"/>
      <c r="C5" s="95"/>
      <c r="D5" s="95"/>
      <c r="E5" s="37" t="s">
        <v>93</v>
      </c>
      <c r="F5" s="37" t="s">
        <v>94</v>
      </c>
      <c r="G5" s="95" t="s">
        <v>95</v>
      </c>
      <c r="H5" s="95"/>
      <c r="I5" s="95"/>
      <c r="J5" s="37" t="s">
        <v>96</v>
      </c>
    </row>
    <row r="6" spans="1:10" s="19" customFormat="1" ht="36" customHeight="1">
      <c r="A6" s="95" t="s">
        <v>97</v>
      </c>
      <c r="B6" s="95"/>
      <c r="C6" s="95"/>
      <c r="D6" s="38" t="s">
        <v>98</v>
      </c>
      <c r="E6" s="39" t="s">
        <v>99</v>
      </c>
      <c r="F6" s="39" t="s">
        <v>100</v>
      </c>
      <c r="G6" s="39" t="s">
        <v>99</v>
      </c>
      <c r="H6" s="37" t="s">
        <v>101</v>
      </c>
      <c r="I6" s="37" t="s">
        <v>102</v>
      </c>
      <c r="J6" s="39" t="s">
        <v>100</v>
      </c>
    </row>
    <row r="7" spans="1:10" s="19" customFormat="1" ht="22.5" customHeight="1">
      <c r="A7" s="95" t="s">
        <v>8</v>
      </c>
      <c r="B7" s="95" t="s">
        <v>9</v>
      </c>
      <c r="C7" s="95" t="s">
        <v>10</v>
      </c>
      <c r="D7" s="37" t="s">
        <v>103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</row>
    <row r="8" spans="1:10" s="19" customFormat="1" ht="22.5" customHeight="1">
      <c r="A8" s="95"/>
      <c r="B8" s="95"/>
      <c r="C8" s="95"/>
      <c r="D8" s="37" t="s">
        <v>99</v>
      </c>
      <c r="E8" s="40">
        <f>+F8+G8+J8</f>
        <v>4196242.84</v>
      </c>
      <c r="F8" s="40">
        <f aca="true" t="shared" si="0" ref="F8:J9">+F9</f>
        <v>0</v>
      </c>
      <c r="G8" s="40">
        <f>+H8+I8</f>
        <v>4046811.84</v>
      </c>
      <c r="H8" s="40">
        <f t="shared" si="0"/>
        <v>503852</v>
      </c>
      <c r="I8" s="40">
        <f t="shared" si="0"/>
        <v>3542959.84</v>
      </c>
      <c r="J8" s="40">
        <f t="shared" si="0"/>
        <v>149431</v>
      </c>
    </row>
    <row r="9" spans="1:10" ht="22.5" customHeight="1">
      <c r="A9" s="66">
        <v>204</v>
      </c>
      <c r="B9" s="64"/>
      <c r="C9" s="64"/>
      <c r="D9" s="62" t="s">
        <v>155</v>
      </c>
      <c r="E9" s="40">
        <f aca="true" t="shared" si="1" ref="E9:E20">+F9+G9+J9</f>
        <v>4196242.84</v>
      </c>
      <c r="F9" s="41">
        <f t="shared" si="0"/>
        <v>0</v>
      </c>
      <c r="G9" s="40">
        <f aca="true" t="shared" si="2" ref="G9:G20">+H9+I9</f>
        <v>4046811.84</v>
      </c>
      <c r="H9" s="41">
        <f t="shared" si="0"/>
        <v>503852</v>
      </c>
      <c r="I9" s="41">
        <f t="shared" si="0"/>
        <v>3542959.84</v>
      </c>
      <c r="J9" s="41">
        <f t="shared" si="0"/>
        <v>149431</v>
      </c>
    </row>
    <row r="10" spans="1:10" ht="22.5" customHeight="1">
      <c r="A10" s="66">
        <v>204</v>
      </c>
      <c r="B10" s="64" t="s">
        <v>156</v>
      </c>
      <c r="C10" s="64"/>
      <c r="D10" s="62" t="s">
        <v>157</v>
      </c>
      <c r="E10" s="40">
        <f>+F10+G10+J10</f>
        <v>4196242.84</v>
      </c>
      <c r="F10" s="41">
        <f>SUM(F11:F20)</f>
        <v>0</v>
      </c>
      <c r="G10" s="40">
        <f t="shared" si="2"/>
        <v>4046811.84</v>
      </c>
      <c r="H10" s="41">
        <f>SUM(H11:H20)</f>
        <v>503852</v>
      </c>
      <c r="I10" s="41">
        <f>SUM(I11:I20)</f>
        <v>3542959.84</v>
      </c>
      <c r="J10" s="41">
        <f>SUM(J11:J20)</f>
        <v>149431</v>
      </c>
    </row>
    <row r="11" spans="1:10" ht="22.5" customHeight="1">
      <c r="A11" s="67">
        <v>204</v>
      </c>
      <c r="B11" s="65" t="s">
        <v>160</v>
      </c>
      <c r="C11" s="65" t="s">
        <v>161</v>
      </c>
      <c r="D11" s="63" t="s">
        <v>158</v>
      </c>
      <c r="E11" s="40">
        <f t="shared" si="1"/>
        <v>149431</v>
      </c>
      <c r="F11" s="41"/>
      <c r="G11" s="40">
        <f t="shared" si="2"/>
        <v>0</v>
      </c>
      <c r="H11" s="41"/>
      <c r="I11" s="41"/>
      <c r="J11" s="41">
        <v>149431</v>
      </c>
    </row>
    <row r="12" spans="1:10" ht="17.25" customHeight="1">
      <c r="A12" s="67">
        <v>204</v>
      </c>
      <c r="B12" s="65" t="s">
        <v>159</v>
      </c>
      <c r="C12" s="65" t="s">
        <v>162</v>
      </c>
      <c r="D12" s="63" t="s">
        <v>129</v>
      </c>
      <c r="E12" s="40">
        <f t="shared" si="1"/>
        <v>1502325.36</v>
      </c>
      <c r="F12" s="40"/>
      <c r="G12" s="40">
        <f t="shared" si="2"/>
        <v>1502325.36</v>
      </c>
      <c r="H12" s="40"/>
      <c r="I12" s="40">
        <v>1502325.36</v>
      </c>
      <c r="J12" s="40"/>
    </row>
    <row r="13" spans="1:10" ht="14.25" customHeight="1">
      <c r="A13" s="67">
        <v>204</v>
      </c>
      <c r="B13" s="65" t="s">
        <v>159</v>
      </c>
      <c r="C13" s="65" t="s">
        <v>163</v>
      </c>
      <c r="D13" s="63" t="s">
        <v>130</v>
      </c>
      <c r="E13" s="40">
        <f t="shared" si="1"/>
        <v>26464</v>
      </c>
      <c r="F13" s="41"/>
      <c r="G13" s="40">
        <f t="shared" si="2"/>
        <v>26464</v>
      </c>
      <c r="H13" s="41"/>
      <c r="I13" s="41">
        <v>26464</v>
      </c>
      <c r="J13" s="41"/>
    </row>
    <row r="14" spans="1:10" ht="14.25" customHeight="1">
      <c r="A14" s="67">
        <v>204</v>
      </c>
      <c r="B14" s="65" t="s">
        <v>159</v>
      </c>
      <c r="C14" s="65" t="s">
        <v>164</v>
      </c>
      <c r="D14" s="63" t="s">
        <v>131</v>
      </c>
      <c r="E14" s="40">
        <f t="shared" si="1"/>
        <v>101937.9</v>
      </c>
      <c r="F14" s="41"/>
      <c r="G14" s="40">
        <f t="shared" si="2"/>
        <v>101937.9</v>
      </c>
      <c r="H14" s="41"/>
      <c r="I14" s="41">
        <v>101937.9</v>
      </c>
      <c r="J14" s="41"/>
    </row>
    <row r="15" spans="1:10" ht="14.25" customHeight="1">
      <c r="A15" s="67">
        <v>204</v>
      </c>
      <c r="B15" s="65" t="s">
        <v>159</v>
      </c>
      <c r="C15" s="65" t="s">
        <v>165</v>
      </c>
      <c r="D15" s="63" t="s">
        <v>132</v>
      </c>
      <c r="E15" s="40">
        <f t="shared" si="1"/>
        <v>29832.5</v>
      </c>
      <c r="F15" s="41"/>
      <c r="G15" s="40">
        <f t="shared" si="2"/>
        <v>29832.5</v>
      </c>
      <c r="H15" s="41"/>
      <c r="I15" s="41">
        <v>29832.5</v>
      </c>
      <c r="J15" s="41"/>
    </row>
    <row r="16" spans="1:10" ht="14.25" customHeight="1">
      <c r="A16" s="67">
        <v>204</v>
      </c>
      <c r="B16" s="65" t="s">
        <v>159</v>
      </c>
      <c r="C16" s="65" t="s">
        <v>166</v>
      </c>
      <c r="D16" s="63" t="s">
        <v>133</v>
      </c>
      <c r="E16" s="40">
        <f t="shared" si="1"/>
        <v>56390.29</v>
      </c>
      <c r="F16" s="41"/>
      <c r="G16" s="40">
        <f t="shared" si="2"/>
        <v>56390.29</v>
      </c>
      <c r="H16" s="41"/>
      <c r="I16" s="41">
        <v>56390.29</v>
      </c>
      <c r="J16" s="41"/>
    </row>
    <row r="17" spans="1:10" ht="14.25" customHeight="1">
      <c r="A17" s="67">
        <v>204</v>
      </c>
      <c r="B17" s="65" t="s">
        <v>159</v>
      </c>
      <c r="C17" s="65" t="s">
        <v>167</v>
      </c>
      <c r="D17" s="63" t="s">
        <v>134</v>
      </c>
      <c r="E17" s="40">
        <f t="shared" si="1"/>
        <v>2000</v>
      </c>
      <c r="F17" s="41"/>
      <c r="G17" s="40">
        <f t="shared" si="2"/>
        <v>2000</v>
      </c>
      <c r="H17" s="41"/>
      <c r="I17" s="41">
        <v>2000</v>
      </c>
      <c r="J17" s="41"/>
    </row>
    <row r="18" spans="1:10" ht="14.25" customHeight="1">
      <c r="A18" s="67">
        <v>204</v>
      </c>
      <c r="B18" s="65" t="s">
        <v>159</v>
      </c>
      <c r="C18" s="65" t="s">
        <v>168</v>
      </c>
      <c r="D18" s="63" t="s">
        <v>135</v>
      </c>
      <c r="E18" s="40">
        <f t="shared" si="1"/>
        <v>1331844.19</v>
      </c>
      <c r="F18" s="41"/>
      <c r="G18" s="40">
        <f t="shared" si="2"/>
        <v>1331844.19</v>
      </c>
      <c r="H18" s="41">
        <v>270064</v>
      </c>
      <c r="I18" s="41">
        <v>1061780.19</v>
      </c>
      <c r="J18" s="41"/>
    </row>
    <row r="19" spans="1:10" ht="14.25" customHeight="1">
      <c r="A19" s="67">
        <v>204</v>
      </c>
      <c r="B19" s="65" t="s">
        <v>159</v>
      </c>
      <c r="C19" s="65" t="s">
        <v>169</v>
      </c>
      <c r="D19" s="63" t="s">
        <v>178</v>
      </c>
      <c r="E19" s="40">
        <f t="shared" si="1"/>
        <v>153469.03</v>
      </c>
      <c r="F19" s="41"/>
      <c r="G19" s="40">
        <f t="shared" si="2"/>
        <v>153469.03</v>
      </c>
      <c r="H19" s="41"/>
      <c r="I19" s="41">
        <v>153469.03</v>
      </c>
      <c r="J19" s="41"/>
    </row>
    <row r="20" spans="1:10" ht="14.25" customHeight="1">
      <c r="A20" s="67">
        <v>204</v>
      </c>
      <c r="B20" s="65" t="s">
        <v>159</v>
      </c>
      <c r="C20" s="65" t="s">
        <v>170</v>
      </c>
      <c r="D20" s="63" t="s">
        <v>139</v>
      </c>
      <c r="E20" s="40">
        <f t="shared" si="1"/>
        <v>842548.57</v>
      </c>
      <c r="F20" s="40"/>
      <c r="G20" s="40">
        <f t="shared" si="2"/>
        <v>842548.57</v>
      </c>
      <c r="H20" s="40">
        <v>233788</v>
      </c>
      <c r="I20" s="40">
        <v>608760.57</v>
      </c>
      <c r="J20" s="40"/>
    </row>
  </sheetData>
  <sheetProtection/>
  <mergeCells count="9">
    <mergeCell ref="A7:A8"/>
    <mergeCell ref="B7:B8"/>
    <mergeCell ref="C7:C8"/>
    <mergeCell ref="A6:C6"/>
    <mergeCell ref="A1:D1"/>
    <mergeCell ref="A2:J2"/>
    <mergeCell ref="A4:E4"/>
    <mergeCell ref="G5:I5"/>
    <mergeCell ref="A5:D5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付紫莹</cp:lastModifiedBy>
  <cp:lastPrinted>2015-09-21T01:45:05Z</cp:lastPrinted>
  <dcterms:created xsi:type="dcterms:W3CDTF">2006-02-13T05:15:25Z</dcterms:created>
  <dcterms:modified xsi:type="dcterms:W3CDTF">2015-09-21T02:46:59Z</dcterms:modified>
  <cp:category/>
  <cp:version/>
  <cp:contentType/>
  <cp:contentStatus/>
</cp:coreProperties>
</file>