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<sst xmlns="http://schemas.openxmlformats.org/spreadsheetml/2006/main" count="334" uniqueCount="319">
  <si>
    <t>附表1</t>
  </si>
  <si>
    <t>勐海县2019年地方财政调整预算汇总表</t>
  </si>
  <si>
    <t>单位：万元</t>
  </si>
  <si>
    <t>项　　　　目</t>
  </si>
  <si>
    <t>2019年年初预算数</t>
  </si>
  <si>
    <t>2019年调整预算数</t>
  </si>
  <si>
    <t>第一部分：公共财政预算</t>
  </si>
  <si>
    <t>一、收入总计</t>
  </si>
  <si>
    <t>（一）地方公共财政预算收入</t>
  </si>
  <si>
    <t xml:space="preserve"> 101税收收入</t>
  </si>
  <si>
    <t xml:space="preserve">    10101增值税</t>
  </si>
  <si>
    <t xml:space="preserve">    10104企业所得税</t>
  </si>
  <si>
    <t xml:space="preserve">    10105 企业所得税退税</t>
  </si>
  <si>
    <t xml:space="preserve">    10106个人所得税</t>
  </si>
  <si>
    <t xml:space="preserve">    10107资源税</t>
  </si>
  <si>
    <t xml:space="preserve">    10109城市维护建设税</t>
  </si>
  <si>
    <t xml:space="preserve">    10110房产税</t>
  </si>
  <si>
    <t xml:space="preserve">    10111印花税</t>
  </si>
  <si>
    <t xml:space="preserve">    10112城镇土地使用税</t>
  </si>
  <si>
    <t xml:space="preserve">    10113土地增值税</t>
  </si>
  <si>
    <t xml:space="preserve">    10114车船税</t>
  </si>
  <si>
    <t xml:space="preserve">    10118耕地占用税</t>
  </si>
  <si>
    <t xml:space="preserve">    10119契税</t>
  </si>
  <si>
    <t xml:space="preserve">    10121环境保护税</t>
  </si>
  <si>
    <t xml:space="preserve">    10199其他税收收入</t>
  </si>
  <si>
    <t>103非税收入小计</t>
  </si>
  <si>
    <t xml:space="preserve">     10302专项收入</t>
  </si>
  <si>
    <t xml:space="preserve">     10304行政事业性收费收入</t>
  </si>
  <si>
    <t xml:space="preserve">     10305罚没收入</t>
  </si>
  <si>
    <t xml:space="preserve">     10306国有资本经营收入</t>
  </si>
  <si>
    <t xml:space="preserve">     10307国有资源(资产)有偿使用收入</t>
  </si>
  <si>
    <t xml:space="preserve">    10309政府住房基金收入</t>
  </si>
  <si>
    <t xml:space="preserve">    10399其他收入</t>
  </si>
  <si>
    <t>（二）上级补助收入合计</t>
  </si>
  <si>
    <t xml:space="preserve">    1、11001返还性收入</t>
  </si>
  <si>
    <t xml:space="preserve">  1100102所得税基数返还收入</t>
  </si>
  <si>
    <t xml:space="preserve">  1100103成品油税费改革税收返还收入</t>
  </si>
  <si>
    <t xml:space="preserve">  1100104增值税税收返还收入</t>
  </si>
  <si>
    <t xml:space="preserve">  1100105消费税税收返还收入</t>
  </si>
  <si>
    <t xml:space="preserve">  1100106增值税“五五分享”税收返还收入</t>
  </si>
  <si>
    <t xml:space="preserve">  1100199其他返还性收入</t>
  </si>
  <si>
    <t xml:space="preserve">   2、11002一般性转移支付收入</t>
  </si>
  <si>
    <t xml:space="preserve"> 1100201体制补助收入</t>
  </si>
  <si>
    <t xml:space="preserve"> 1100202均衡性转移支付收入</t>
  </si>
  <si>
    <t xml:space="preserve"> 1100207县级基本财力保障机制奖补资金收入</t>
  </si>
  <si>
    <t xml:space="preserve"> 1100208结算补助收入</t>
  </si>
  <si>
    <t xml:space="preserve"> 1100214企业事业单位划转补助收入</t>
  </si>
  <si>
    <t xml:space="preserve"> 1100220基层公检法司转移支付收入</t>
  </si>
  <si>
    <t xml:space="preserve"> 1100221城乡义务教育等转移支付收入</t>
  </si>
  <si>
    <t xml:space="preserve"> 1100222基本养老金转移支付收入</t>
  </si>
  <si>
    <t>1100223城乡居民基本医疗保险转移支付收入</t>
  </si>
  <si>
    <t>1100224农村综合改革转移支付收入</t>
  </si>
  <si>
    <t>1100225产粮（油）大县奖励资金收入</t>
  </si>
  <si>
    <t>1100226重点生态功能区转移支付收入</t>
  </si>
  <si>
    <t>1100227 固定数额补助收入</t>
  </si>
  <si>
    <t>1100228 革命老区转移支付收入</t>
  </si>
  <si>
    <t>1100229 民族地区转移支付收入</t>
  </si>
  <si>
    <t>1100230 边境地区转移支付收入</t>
  </si>
  <si>
    <t>1100231 贫困地区转移支付收入</t>
  </si>
  <si>
    <t>1100244 公共安全共同财政事权转移支付收入</t>
  </si>
  <si>
    <t>1100245 教育共同财政事权转移支付收入</t>
  </si>
  <si>
    <t>1100247 文化旅游体育与传媒共同财政事权转移支付收入</t>
  </si>
  <si>
    <t>1100248 社会保障和就业共同财政事权转移支付收入</t>
  </si>
  <si>
    <t>1100249 卫生健康共同财政事权转移支付收入</t>
  </si>
  <si>
    <t>1100250 节能环保共同财政事权转移支付收入</t>
  </si>
  <si>
    <t>1100252 农林水共同财政事权转移支付收入</t>
  </si>
  <si>
    <t>1100253 交通运输共同财政事权转移支付收入</t>
  </si>
  <si>
    <t>1100258 住房保障共同财政事权转移支付收入</t>
  </si>
  <si>
    <t>1100260 其他共同共同财政事权转移支付收入</t>
  </si>
  <si>
    <t>1100299 其他一般性转移支付收入</t>
  </si>
  <si>
    <t>3、110003 专项转移支付收入</t>
  </si>
  <si>
    <t>（三）地方政府债务转贷收入</t>
  </si>
  <si>
    <t>（四）上年结余收入</t>
  </si>
  <si>
    <t>（五）动用预算稳定调节基金</t>
  </si>
  <si>
    <t>（六）调入资金</t>
  </si>
  <si>
    <t>1100902从政府性基金预算调入一般公共预算</t>
  </si>
  <si>
    <t>110090103从国有资本经营预算调入一般公共预算</t>
  </si>
  <si>
    <t>110090199从其他资金调入一般公共预算</t>
  </si>
  <si>
    <t>二、支出合计</t>
  </si>
  <si>
    <t>（一）一般公共预算支出</t>
  </si>
  <si>
    <t xml:space="preserve">    201  一般公共服务支出</t>
  </si>
  <si>
    <t xml:space="preserve">  20101 人大事务</t>
  </si>
  <si>
    <t xml:space="preserve">  20102 政协事务</t>
  </si>
  <si>
    <t xml:space="preserve">  20103 政府办公厅(室)及相关机构事务</t>
  </si>
  <si>
    <t xml:space="preserve">  20104 发展与改革事务</t>
  </si>
  <si>
    <t xml:space="preserve">  20105 统计信息事务</t>
  </si>
  <si>
    <t xml:space="preserve">  20106 财政事务</t>
  </si>
  <si>
    <t xml:space="preserve">  20107 税收事务</t>
  </si>
  <si>
    <t xml:space="preserve">  20108 审计事务</t>
  </si>
  <si>
    <t xml:space="preserve">  20109 海关事务</t>
  </si>
  <si>
    <t xml:space="preserve">  20110 人力资源事务</t>
  </si>
  <si>
    <t xml:space="preserve">  20111 纪检监察事务</t>
  </si>
  <si>
    <t xml:space="preserve">  20113 商贸事务</t>
  </si>
  <si>
    <t xml:space="preserve">  20123   民族事务</t>
  </si>
  <si>
    <t xml:space="preserve">  20125 港澳台事务</t>
  </si>
  <si>
    <t xml:space="preserve">  20126 档案事务</t>
  </si>
  <si>
    <t xml:space="preserve">  20128 民主党派及工商联事务</t>
  </si>
  <si>
    <t xml:space="preserve">  20129 群众团体事务</t>
  </si>
  <si>
    <t xml:space="preserve">  20131 党委办公厅（室）及相关机构事务</t>
  </si>
  <si>
    <t xml:space="preserve">  20132 组织事务</t>
  </si>
  <si>
    <t xml:space="preserve">  20133 宣传事务</t>
  </si>
  <si>
    <t xml:space="preserve">  20134 统战事务</t>
  </si>
  <si>
    <t xml:space="preserve">  20135 对外联络事务</t>
  </si>
  <si>
    <t xml:space="preserve">  20136 其它共产党事务支出</t>
  </si>
  <si>
    <t xml:space="preserve">  20138 市场监督管理事务</t>
  </si>
  <si>
    <t xml:space="preserve">  20199 其他基本公共管理与服务支出</t>
  </si>
  <si>
    <t xml:space="preserve">  202 外交</t>
  </si>
  <si>
    <t xml:space="preserve">  203 国防支出</t>
  </si>
  <si>
    <t xml:space="preserve">  204 公共安全支出</t>
  </si>
  <si>
    <t>20401 武装警察部队</t>
  </si>
  <si>
    <t>20402 公安</t>
  </si>
  <si>
    <t>20403 国家安全</t>
  </si>
  <si>
    <t>20404 检察</t>
  </si>
  <si>
    <t>20405 法院</t>
  </si>
  <si>
    <t>20406 司法</t>
  </si>
  <si>
    <t>20408 强制隔离戒毒</t>
  </si>
  <si>
    <t>20499其他公共安全支出</t>
  </si>
  <si>
    <t xml:space="preserve">  205 教育支出</t>
  </si>
  <si>
    <t>20501 教育管理事务</t>
  </si>
  <si>
    <t>20502 普通教育</t>
  </si>
  <si>
    <t>20503 职业教育</t>
  </si>
  <si>
    <t>20504 成人教育</t>
  </si>
  <si>
    <t>20507 特殊教育</t>
  </si>
  <si>
    <t>20508 进修及培训</t>
  </si>
  <si>
    <t>20509 教育附加安排的支出</t>
  </si>
  <si>
    <t>20599其他教育支出</t>
  </si>
  <si>
    <t xml:space="preserve">  206 科学技术</t>
  </si>
  <si>
    <t>20601 科学技术管理事务</t>
  </si>
  <si>
    <t>20603 应用研究</t>
  </si>
  <si>
    <t>20604 技术研究与开发</t>
  </si>
  <si>
    <t>20605 科技条件与服务</t>
  </si>
  <si>
    <t>20606 社会科学</t>
  </si>
  <si>
    <t>20607 科学技术普及</t>
  </si>
  <si>
    <t>20608 科技交流与合作</t>
  </si>
  <si>
    <t>20609 科技重大项目</t>
  </si>
  <si>
    <t>20699其它科学技术支出</t>
  </si>
  <si>
    <t xml:space="preserve">  207 文化旅游体育与传媒支出</t>
  </si>
  <si>
    <t>20701 文化和旅游</t>
  </si>
  <si>
    <t>20702 文物</t>
  </si>
  <si>
    <t>20703 体育</t>
  </si>
  <si>
    <t>20706 新闻出版电影</t>
  </si>
  <si>
    <t>20708 广播电视</t>
  </si>
  <si>
    <t>20799其他文化体育与传媒支出</t>
  </si>
  <si>
    <t xml:space="preserve">  208 社会保障和就业支出</t>
  </si>
  <si>
    <t>20801 人力资源和社会保障管理事务</t>
  </si>
  <si>
    <t>20802 民政管理事务</t>
  </si>
  <si>
    <t>20805 行政事业单位离退休</t>
  </si>
  <si>
    <t>20806 企业改革补助</t>
  </si>
  <si>
    <t>20807 就业补助</t>
  </si>
  <si>
    <t>20808 抚恤</t>
  </si>
  <si>
    <t>20809 退役安置</t>
  </si>
  <si>
    <t>20810 社会福利</t>
  </si>
  <si>
    <t>20811 残疾人事业</t>
  </si>
  <si>
    <t>20816 红十字事业</t>
  </si>
  <si>
    <t>20819 最低生活保障</t>
  </si>
  <si>
    <t>20820 临时救助</t>
  </si>
  <si>
    <t>20821 特困人员救助供养</t>
  </si>
  <si>
    <t>20825 其他生活救助</t>
  </si>
  <si>
    <t>20826 财政对基本养老保险基金的补助</t>
  </si>
  <si>
    <t>20827 财政对其他社会保险基金的补助</t>
  </si>
  <si>
    <t>20828 退役军人管理事务</t>
  </si>
  <si>
    <t>20899 其他社会保障和就业支出</t>
  </si>
  <si>
    <t xml:space="preserve">  210  卫生健康支出</t>
  </si>
  <si>
    <t>21001 卫生健康管理事务</t>
  </si>
  <si>
    <t>21002 公立医院</t>
  </si>
  <si>
    <t>21003 基层医疗卫生机构</t>
  </si>
  <si>
    <t>21004 公共卫生</t>
  </si>
  <si>
    <t>21006 中医药</t>
  </si>
  <si>
    <t>21007 计划生育事务</t>
  </si>
  <si>
    <t>21011 行政事业单位医疗</t>
  </si>
  <si>
    <t>21012 财政对基本医疗保险基金的补助</t>
  </si>
  <si>
    <t>21013 医疗救助</t>
  </si>
  <si>
    <t>21014 优抚对象医疗</t>
  </si>
  <si>
    <t>21015 医疗保障管理事务</t>
  </si>
  <si>
    <t>21016 老龄卫生健康事务</t>
  </si>
  <si>
    <t>21099 其他卫生健康支出</t>
  </si>
  <si>
    <t xml:space="preserve">  211 节能环保支出 </t>
  </si>
  <si>
    <t>21101 环境保护管理事务</t>
  </si>
  <si>
    <t>21102 环境监测与监察</t>
  </si>
  <si>
    <t>21103 污染防治</t>
  </si>
  <si>
    <t>21104 自然生态保护</t>
  </si>
  <si>
    <t>21105 天然林保护</t>
  </si>
  <si>
    <t>21106 退耕还林</t>
  </si>
  <si>
    <t>21110 能源节约利用</t>
  </si>
  <si>
    <t>21111 污染减排</t>
  </si>
  <si>
    <t>21112 可再生能源</t>
  </si>
  <si>
    <t>21199 其他节能保护支出</t>
  </si>
  <si>
    <t xml:space="preserve">  212 城乡社区支出</t>
  </si>
  <si>
    <t>21201 城乡社区管理事务</t>
  </si>
  <si>
    <t>21202-城乡社区规划与管理</t>
  </si>
  <si>
    <t>21203 城乡社区公共设施</t>
  </si>
  <si>
    <t>21205 城乡社区环境卫生</t>
  </si>
  <si>
    <t>21299 其他城乡社区事务支出</t>
  </si>
  <si>
    <t xml:space="preserve">  213 农林水支出</t>
  </si>
  <si>
    <t>21301 农业</t>
  </si>
  <si>
    <t>21302 林业和草原</t>
  </si>
  <si>
    <t>21303 水利</t>
  </si>
  <si>
    <t xml:space="preserve">21305 扶贫 </t>
  </si>
  <si>
    <t>21306 农业综合开发</t>
  </si>
  <si>
    <t>21307 农村综合改革</t>
  </si>
  <si>
    <t>21308 普惠金融发展支出</t>
  </si>
  <si>
    <t>21399 其他农林水支出</t>
  </si>
  <si>
    <t xml:space="preserve">  214 交通运输</t>
  </si>
  <si>
    <t>21401 公路水路运输</t>
  </si>
  <si>
    <t>21404 成品油价格改革对交通运输的补贴</t>
  </si>
  <si>
    <r>
      <rPr>
        <sz val="10"/>
        <rFont val="宋体"/>
        <charset val="134"/>
      </rPr>
      <t>2140</t>
    </r>
    <r>
      <rPr>
        <sz val="10"/>
        <rFont val="宋体"/>
        <charset val="134"/>
      </rPr>
      <t>3</t>
    </r>
    <r>
      <rPr>
        <sz val="10"/>
        <rFont val="宋体"/>
        <charset val="134"/>
      </rPr>
      <t xml:space="preserve"> 民用航空运输</t>
    </r>
  </si>
  <si>
    <t>21405 邮政业支出</t>
  </si>
  <si>
    <t>21406 车辆购置税支出</t>
  </si>
  <si>
    <t xml:space="preserve">  215 资源勘探电力信息等支出</t>
  </si>
  <si>
    <t>21502 制造业</t>
  </si>
  <si>
    <t>21505 工业和信息产业监管</t>
  </si>
  <si>
    <t>21507 国有资产监管</t>
  </si>
  <si>
    <t>21508 支持中小企业发展和管理支出</t>
  </si>
  <si>
    <t>21599 其它资源勘探信息等支出</t>
  </si>
  <si>
    <t xml:space="preserve">  216 商业服务业等支出</t>
  </si>
  <si>
    <t>21602 商业流通事务</t>
  </si>
  <si>
    <t>21606 涉外发展服务支出</t>
  </si>
  <si>
    <t>21699 其他商业服务业等支出</t>
  </si>
  <si>
    <t xml:space="preserve">  217 金融支出</t>
  </si>
  <si>
    <t xml:space="preserve">    21701 金融部门行政支出</t>
  </si>
  <si>
    <t xml:space="preserve">    21799 其他金融支出</t>
  </si>
  <si>
    <t xml:space="preserve">  220 自然资源海洋气象等支出</t>
  </si>
  <si>
    <t xml:space="preserve">    22001 国土资源事务</t>
  </si>
  <si>
    <t xml:space="preserve">    22005 气象事务</t>
  </si>
  <si>
    <t xml:space="preserve">    22099 其他自然资源海洋气象等支出</t>
  </si>
  <si>
    <t xml:space="preserve">  221 住房保障支出</t>
  </si>
  <si>
    <t xml:space="preserve">    22101 保障性安居工程支出</t>
  </si>
  <si>
    <t xml:space="preserve">    22102 住房改革支出</t>
  </si>
  <si>
    <t xml:space="preserve">    22103 城乡社区住宅</t>
  </si>
  <si>
    <t xml:space="preserve">  222 粮油物资储备支出</t>
  </si>
  <si>
    <t xml:space="preserve">   22201 粮油事务</t>
  </si>
  <si>
    <t xml:space="preserve">   22202 物资事务</t>
  </si>
  <si>
    <t xml:space="preserve">   22204 粮油储备</t>
  </si>
  <si>
    <t xml:space="preserve">   22205重要商品储备</t>
  </si>
  <si>
    <t xml:space="preserve">  224 灾害防治及应急管理支出</t>
  </si>
  <si>
    <t xml:space="preserve">   22401 应急管理事务</t>
  </si>
  <si>
    <t xml:space="preserve">   22402 消防事务</t>
  </si>
  <si>
    <t xml:space="preserve">   22403 森林消防事务</t>
  </si>
  <si>
    <t xml:space="preserve">   22404  煤矿安全</t>
  </si>
  <si>
    <t xml:space="preserve">   22405 地震事务</t>
  </si>
  <si>
    <t xml:space="preserve">   22406 自然灾害防治</t>
  </si>
  <si>
    <t xml:space="preserve">   22407 自然灾害救灾及恢复重建支出</t>
  </si>
  <si>
    <t xml:space="preserve">   22499 其他灾害防治及应急管理支出</t>
  </si>
  <si>
    <t xml:space="preserve">  227 预备费</t>
  </si>
  <si>
    <t xml:space="preserve">  229 其他支出</t>
  </si>
  <si>
    <t xml:space="preserve">    22999 其他支出</t>
  </si>
  <si>
    <t xml:space="preserve">  231 债务还本支出</t>
  </si>
  <si>
    <t xml:space="preserve">    23103 地方政府一般债券还本支出</t>
  </si>
  <si>
    <t xml:space="preserve">  232 债务付息支出</t>
  </si>
  <si>
    <t xml:space="preserve">    23203 地方政府一般债务付息支出</t>
  </si>
  <si>
    <t xml:space="preserve">  233 债务发行费用支出</t>
  </si>
  <si>
    <t xml:space="preserve">    23303 地方政府一般债务发行费用支出</t>
  </si>
  <si>
    <t>（二）转移性支出</t>
  </si>
  <si>
    <t xml:space="preserve">    23006上解支出</t>
  </si>
  <si>
    <t xml:space="preserve">     2300601体制上解支出</t>
  </si>
  <si>
    <t xml:space="preserve">     2300602专项上解支出</t>
  </si>
  <si>
    <t>（三）地方政府债务还本支出</t>
  </si>
  <si>
    <t>（四）安排预算稳定调节基金</t>
  </si>
  <si>
    <t>三、年终结余</t>
  </si>
  <si>
    <t>第二部分  政府性基金预算</t>
  </si>
  <si>
    <t>一、收入合计</t>
  </si>
  <si>
    <t>（一）政府性基金预算收入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</si>
  <si>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1030146国有土地收益基金收入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</si>
  <si>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1030147农业土地开发资金收入</t>
    </r>
  </si>
  <si>
    <t xml:space="preserve">     1030148国有土地使用权出让收入</t>
  </si>
  <si>
    <t xml:space="preserve">        103014801土地出让价款收入</t>
  </si>
  <si>
    <t xml:space="preserve">        103014802补缴的土地价款</t>
  </si>
  <si>
    <r>
      <rPr>
        <sz val="10"/>
        <rFont val="宋体"/>
        <charset val="134"/>
      </rPr>
      <t xml:space="preserve">        </t>
    </r>
    <r>
      <rPr>
        <sz val="10"/>
        <rFont val="宋体"/>
        <charset val="134"/>
      </rPr>
      <t>103014803划拨土地收入</t>
    </r>
  </si>
  <si>
    <t xml:space="preserve">        103014898缴纳新增建设用地土地有偿使用费</t>
  </si>
  <si>
    <t xml:space="preserve">       103014899其他土地出让收入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</si>
  <si>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10301</t>
    </r>
    <r>
      <rPr>
        <sz val="10"/>
        <rFont val="宋体"/>
        <charset val="134"/>
      </rPr>
      <t>78</t>
    </r>
    <r>
      <rPr>
        <sz val="10"/>
        <rFont val="宋体"/>
        <charset val="134"/>
      </rPr>
      <t>污水处理费收入</t>
    </r>
  </si>
  <si>
    <t xml:space="preserve">    1030199其他政府基金收入</t>
  </si>
  <si>
    <t>（二）政府性基金转移收入</t>
  </si>
  <si>
    <t>（三）上年基金结余</t>
  </si>
  <si>
    <t xml:space="preserve">        103014803划拨土地收入</t>
  </si>
  <si>
    <t xml:space="preserve">       103014899其他土地出让金收入</t>
  </si>
  <si>
    <t xml:space="preserve">     1030149 大中型水库移民后期扶持基金结余</t>
  </si>
  <si>
    <t xml:space="preserve">     1030150 大中型水库库区基金结余</t>
  </si>
  <si>
    <t xml:space="preserve">     1030178 污水处理费结余</t>
  </si>
  <si>
    <t>（四）地方政府专项债务收入</t>
  </si>
  <si>
    <t>（一）政府性基金预算支出</t>
  </si>
  <si>
    <t xml:space="preserve">     20707国家电影事业发展专项资金安排的支出</t>
  </si>
  <si>
    <t xml:space="preserve">     20709旅游发展基金支出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</si>
  <si>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20822大中型水库移民后期扶持基金支出</t>
    </r>
  </si>
  <si>
    <t xml:space="preserve">     20823小型水库移民扶助基金安排的支出</t>
  </si>
  <si>
    <t xml:space="preserve">     21208国有土地使用权出让收入及对应专项债务收入安排的支出</t>
  </si>
  <si>
    <t xml:space="preserve">        2120801征地和拆迁补偿支出</t>
  </si>
  <si>
    <t xml:space="preserve">        2120802土地开发支出</t>
  </si>
  <si>
    <t xml:space="preserve">        2120803城市建设支出</t>
  </si>
  <si>
    <t xml:space="preserve">        2120804农村基础设施建设支出</t>
  </si>
  <si>
    <t xml:space="preserve">        2120805补助被征地农民支出</t>
  </si>
  <si>
    <t xml:space="preserve">        2120806土地出让业务支出</t>
  </si>
  <si>
    <t xml:space="preserve">        2120807廉租住房支出</t>
  </si>
  <si>
    <t xml:space="preserve">        2120810棚户区改造支出</t>
  </si>
  <si>
    <t xml:space="preserve">        2120811公共租赁住房支出</t>
  </si>
  <si>
    <t xml:space="preserve">        2120813保障性住房租金补贴</t>
  </si>
  <si>
    <t xml:space="preserve">        2120899其它国有土地使用权出让收入安排的支出</t>
  </si>
  <si>
    <t xml:space="preserve">     21210国有土地收益基金及对应专项债务收入安排的支出</t>
  </si>
  <si>
    <t xml:space="preserve">       2121001征地和拆迁补偿支出</t>
  </si>
  <si>
    <t xml:space="preserve">       2121002土地开发支出 </t>
  </si>
  <si>
    <t xml:space="preserve">       2121099其他国有土地收益基金支出</t>
  </si>
  <si>
    <t xml:space="preserve">     21211农业土地开发资金安排的支出</t>
  </si>
  <si>
    <t xml:space="preserve">     21214污水处理费安排的支出</t>
  </si>
  <si>
    <t xml:space="preserve">     21215土地储备专项债券收入安排的支出</t>
  </si>
  <si>
    <t xml:space="preserve">     21366大中型水库库区基金安排的支出</t>
  </si>
  <si>
    <r>
      <rPr>
        <sz val="10"/>
        <rFont val="宋体"/>
        <charset val="134"/>
      </rPr>
      <t xml:space="preserve">     21369</t>
    </r>
    <r>
      <rPr>
        <sz val="10"/>
        <rFont val="宋体"/>
        <charset val="134"/>
      </rPr>
      <t>国家重大水利工程建设基金安排的支出</t>
    </r>
  </si>
  <si>
    <t xml:space="preserve">     21462车辆通行费及对应专项债务收入安排的支出</t>
  </si>
  <si>
    <t xml:space="preserve">  215资源勘探信息等支出</t>
  </si>
  <si>
    <r>
      <rPr>
        <sz val="10"/>
        <rFont val="宋体"/>
        <charset val="134"/>
      </rPr>
      <t xml:space="preserve">      2156</t>
    </r>
    <r>
      <rPr>
        <sz val="10"/>
        <rFont val="宋体"/>
        <charset val="134"/>
      </rPr>
      <t>2</t>
    </r>
    <r>
      <rPr>
        <sz val="10"/>
        <rFont val="宋体"/>
        <charset val="134"/>
      </rPr>
      <t xml:space="preserve"> 农网还贷资金支出</t>
    </r>
  </si>
  <si>
    <t xml:space="preserve">   229其他支出</t>
  </si>
  <si>
    <t xml:space="preserve">     22904其他政府性基金及对应专项债务收入安排的支出</t>
  </si>
  <si>
    <t xml:space="preserve">     22908彩票发行销售机构业务费安排</t>
  </si>
  <si>
    <t xml:space="preserve">     22960彩票公益金安排的支出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</si>
  <si>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23204地方政府专项债务付息支出</t>
    </r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</si>
  <si>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23304地方政府专项债务发行费用</t>
    </r>
  </si>
  <si>
    <t>（二）上解支出</t>
  </si>
  <si>
    <t>（三）调出资金</t>
  </si>
  <si>
    <t>（四）债务还本支出</t>
  </si>
  <si>
    <t>三、基金预算结余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</si>
</sst>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#,##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1" fillId="0" borderId="1" xfId="8" applyNumberFormat="1" applyFont="1" applyFill="1" applyBorder="1">
      <alignment vertical="center"/>
    </xf>
    <xf numFmtId="176" fontId="0" fillId="0" borderId="0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4" applyFont="1" applyFill="1" applyBorder="1" applyAlignment="1">
      <alignment horizontal="left" vertical="center"/>
    </xf>
    <xf numFmtId="176" fontId="1" fillId="0" borderId="0" xfId="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9" fontId="7" fillId="0" borderId="1" xfId="50" applyNumberFormat="1" applyFont="1" applyFill="1" applyBorder="1" applyAlignment="1" applyProtection="1">
      <alignment horizontal="left" vertical="top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7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76" fontId="8" fillId="0" borderId="0" xfId="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1" fontId="6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77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1" fillId="0" borderId="0" xfId="8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exceltmp1" xfId="50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8"/>
  <sheetViews>
    <sheetView tabSelected="1" topLeftCell="A296" workbookViewId="0">
      <selection activeCell="A308" sqref="A308"/>
    </sheetView>
  </sheetViews>
  <sheetFormatPr defaultColWidth="8.89090909090909" defaultRowHeight="14"/>
  <cols>
    <col min="1" max="1" width="43.3363636363636" customWidth="1"/>
    <col min="2" max="3" width="20.4454545454545" style="1" customWidth="1"/>
    <col min="4" max="4" width="9.66363636363636" style="2" customWidth="1"/>
    <col min="5" max="5" width="10.7818181818182" style="2" customWidth="1"/>
    <col min="6" max="7" width="11.2181818181818" style="3" customWidth="1"/>
    <col min="8" max="8" width="10.5545454545455" style="3" customWidth="1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3" spans="1:10">
      <c r="A2" s="6" t="s">
        <v>1</v>
      </c>
      <c r="B2" s="6"/>
      <c r="C2" s="6"/>
      <c r="D2" s="6"/>
      <c r="E2" s="6"/>
      <c r="F2" s="7"/>
      <c r="G2" s="7"/>
      <c r="H2" s="7"/>
      <c r="I2" s="35"/>
      <c r="J2" s="35"/>
    </row>
    <row r="3" ht="22.05" customHeight="1" spans="1:10">
      <c r="A3" s="8"/>
      <c r="B3" s="8"/>
      <c r="C3" s="8"/>
      <c r="D3" s="8"/>
      <c r="E3" s="8"/>
      <c r="F3" s="8"/>
      <c r="G3" s="8"/>
      <c r="H3" s="9"/>
      <c r="I3" s="9"/>
      <c r="J3" s="9"/>
    </row>
    <row r="4" ht="21" spans="1:9">
      <c r="A4" s="10"/>
      <c r="B4" s="11"/>
      <c r="C4" s="12" t="s">
        <v>2</v>
      </c>
      <c r="D4" s="9"/>
      <c r="E4" s="9"/>
      <c r="F4" s="11"/>
      <c r="G4" s="11"/>
      <c r="H4" s="9"/>
      <c r="I4" s="9"/>
    </row>
    <row r="5" ht="24" customHeight="1" spans="1:10">
      <c r="A5" s="13" t="s">
        <v>3</v>
      </c>
      <c r="B5" s="14" t="s">
        <v>4</v>
      </c>
      <c r="C5" s="15" t="s">
        <v>5</v>
      </c>
      <c r="D5" s="16"/>
      <c r="E5" s="16"/>
      <c r="F5" s="17"/>
      <c r="G5" s="17"/>
      <c r="H5" s="18"/>
      <c r="I5" s="36"/>
      <c r="J5" s="36"/>
    </row>
    <row r="6" ht="24" customHeight="1" spans="1:5">
      <c r="A6" s="13" t="s">
        <v>6</v>
      </c>
      <c r="B6" s="19"/>
      <c r="C6" s="19"/>
      <c r="D6" s="20"/>
      <c r="E6" s="20"/>
    </row>
    <row r="7" ht="24" customHeight="1" spans="1:5">
      <c r="A7" s="21" t="s">
        <v>7</v>
      </c>
      <c r="B7" s="22">
        <f>SUM(B8,B33,B71,B72,B73,B74)</f>
        <v>319600</v>
      </c>
      <c r="C7" s="22">
        <f>SUM(C8,C33,C71,C72,C73,C74)</f>
        <v>355967</v>
      </c>
      <c r="D7" s="23"/>
      <c r="E7" s="23"/>
    </row>
    <row r="8" ht="24" customHeight="1" spans="1:5">
      <c r="A8" s="24" t="s">
        <v>8</v>
      </c>
      <c r="B8" s="22">
        <f>SUM(B9,B25)</f>
        <v>56000</v>
      </c>
      <c r="C8" s="22">
        <f>SUM(C9,C25)</f>
        <v>56000</v>
      </c>
      <c r="D8" s="23"/>
      <c r="E8" s="23"/>
    </row>
    <row r="9" ht="24" customHeight="1" spans="1:5">
      <c r="A9" s="25" t="s">
        <v>9</v>
      </c>
      <c r="B9" s="22">
        <f>SUM(B10:B24)</f>
        <v>43800</v>
      </c>
      <c r="C9" s="22">
        <f>SUM(C10:C24)</f>
        <v>42000</v>
      </c>
      <c r="D9" s="23"/>
      <c r="E9" s="23"/>
    </row>
    <row r="10" ht="24" customHeight="1" spans="1:5">
      <c r="A10" s="26" t="s">
        <v>10</v>
      </c>
      <c r="B10" s="22">
        <v>23500</v>
      </c>
      <c r="C10" s="22">
        <v>22500</v>
      </c>
      <c r="D10" s="23"/>
      <c r="E10" s="23"/>
    </row>
    <row r="11" ht="24" customHeight="1" spans="1:5">
      <c r="A11" s="26" t="s">
        <v>11</v>
      </c>
      <c r="B11" s="22">
        <v>2400</v>
      </c>
      <c r="C11" s="22">
        <v>3040</v>
      </c>
      <c r="D11" s="23"/>
      <c r="E11" s="23"/>
    </row>
    <row r="12" ht="24" customHeight="1" spans="1:5">
      <c r="A12" s="27" t="s">
        <v>12</v>
      </c>
      <c r="B12" s="22">
        <v>0</v>
      </c>
      <c r="C12" s="22">
        <v>0</v>
      </c>
      <c r="D12" s="23"/>
      <c r="E12" s="23"/>
    </row>
    <row r="13" ht="24" customHeight="1" spans="1:5">
      <c r="A13" s="26" t="s">
        <v>13</v>
      </c>
      <c r="B13" s="22">
        <v>800</v>
      </c>
      <c r="C13" s="22">
        <v>470</v>
      </c>
      <c r="D13" s="23"/>
      <c r="E13" s="23"/>
    </row>
    <row r="14" ht="24" customHeight="1" spans="1:5">
      <c r="A14" s="26" t="s">
        <v>14</v>
      </c>
      <c r="B14" s="22">
        <v>900</v>
      </c>
      <c r="C14" s="22">
        <v>850</v>
      </c>
      <c r="D14" s="23"/>
      <c r="E14" s="23"/>
    </row>
    <row r="15" ht="24" customHeight="1" spans="1:5">
      <c r="A15" s="26" t="s">
        <v>15</v>
      </c>
      <c r="B15" s="22">
        <v>2300</v>
      </c>
      <c r="C15" s="22">
        <v>2115</v>
      </c>
      <c r="D15" s="23"/>
      <c r="E15" s="23"/>
    </row>
    <row r="16" ht="24" customHeight="1" spans="1:5">
      <c r="A16" s="26" t="s">
        <v>16</v>
      </c>
      <c r="B16" s="22">
        <v>1400</v>
      </c>
      <c r="C16" s="22">
        <v>1150</v>
      </c>
      <c r="D16" s="23"/>
      <c r="E16" s="23"/>
    </row>
    <row r="17" ht="24" customHeight="1" spans="1:5">
      <c r="A17" s="26" t="s">
        <v>17</v>
      </c>
      <c r="B17" s="22">
        <v>480</v>
      </c>
      <c r="C17" s="22">
        <v>600</v>
      </c>
      <c r="D17" s="23"/>
      <c r="E17" s="23"/>
    </row>
    <row r="18" ht="24" customHeight="1" spans="1:5">
      <c r="A18" s="26" t="s">
        <v>18</v>
      </c>
      <c r="B18" s="22">
        <v>1600</v>
      </c>
      <c r="C18" s="22">
        <v>550</v>
      </c>
      <c r="D18" s="23"/>
      <c r="E18" s="23"/>
    </row>
    <row r="19" ht="24" customHeight="1" spans="1:5">
      <c r="A19" s="26" t="s">
        <v>19</v>
      </c>
      <c r="B19" s="22">
        <v>3500</v>
      </c>
      <c r="C19" s="22">
        <v>3300</v>
      </c>
      <c r="D19" s="23"/>
      <c r="E19" s="23"/>
    </row>
    <row r="20" ht="24" customHeight="1" spans="1:5">
      <c r="A20" s="26" t="s">
        <v>20</v>
      </c>
      <c r="B20" s="22">
        <v>1200</v>
      </c>
      <c r="C20" s="22">
        <v>1200</v>
      </c>
      <c r="D20" s="23"/>
      <c r="E20" s="23"/>
    </row>
    <row r="21" ht="24" customHeight="1" spans="1:5">
      <c r="A21" s="26" t="s">
        <v>21</v>
      </c>
      <c r="B21" s="22">
        <v>2700</v>
      </c>
      <c r="C21" s="22">
        <v>2370</v>
      </c>
      <c r="D21" s="28"/>
      <c r="E21" s="28"/>
    </row>
    <row r="22" ht="24" customHeight="1" spans="1:5">
      <c r="A22" s="26" t="s">
        <v>22</v>
      </c>
      <c r="B22" s="22">
        <v>3000</v>
      </c>
      <c r="C22" s="22">
        <v>3755</v>
      </c>
      <c r="D22" s="28"/>
      <c r="E22" s="28"/>
    </row>
    <row r="23" ht="24" customHeight="1" spans="1:5">
      <c r="A23" s="26" t="s">
        <v>23</v>
      </c>
      <c r="B23" s="22">
        <v>20</v>
      </c>
      <c r="C23" s="22">
        <v>32</v>
      </c>
      <c r="D23" s="23"/>
      <c r="E23" s="23"/>
    </row>
    <row r="24" ht="24" customHeight="1" spans="1:5">
      <c r="A24" s="26" t="s">
        <v>24</v>
      </c>
      <c r="B24" s="22">
        <v>0</v>
      </c>
      <c r="C24" s="22">
        <v>68</v>
      </c>
      <c r="D24" s="23"/>
      <c r="E24" s="23"/>
    </row>
    <row r="25" ht="24" customHeight="1" spans="1:5">
      <c r="A25" s="26" t="s">
        <v>25</v>
      </c>
      <c r="B25" s="22">
        <f>SUM(B26:B32)</f>
        <v>12200</v>
      </c>
      <c r="C25" s="22">
        <f>SUM(C26:C32)</f>
        <v>14000</v>
      </c>
      <c r="D25" s="23"/>
      <c r="E25" s="23"/>
    </row>
    <row r="26" ht="24" customHeight="1" spans="1:5">
      <c r="A26" s="26" t="s">
        <v>26</v>
      </c>
      <c r="B26" s="22">
        <v>3750</v>
      </c>
      <c r="C26" s="22">
        <v>2300</v>
      </c>
      <c r="D26" s="23"/>
      <c r="E26" s="23"/>
    </row>
    <row r="27" ht="24" customHeight="1" spans="1:5">
      <c r="A27" s="26" t="s">
        <v>27</v>
      </c>
      <c r="B27" s="22">
        <v>800</v>
      </c>
      <c r="C27" s="22">
        <v>1300</v>
      </c>
      <c r="D27" s="23"/>
      <c r="E27" s="23"/>
    </row>
    <row r="28" ht="24" customHeight="1" spans="1:5">
      <c r="A28" s="26" t="s">
        <v>28</v>
      </c>
      <c r="B28" s="22">
        <v>5000</v>
      </c>
      <c r="C28" s="22">
        <v>7752</v>
      </c>
      <c r="D28" s="23"/>
      <c r="E28" s="23"/>
    </row>
    <row r="29" ht="24" customHeight="1" spans="1:5">
      <c r="A29" s="29" t="s">
        <v>29</v>
      </c>
      <c r="B29" s="22">
        <v>20</v>
      </c>
      <c r="C29" s="22">
        <v>12</v>
      </c>
      <c r="D29" s="23"/>
      <c r="E29" s="23"/>
    </row>
    <row r="30" ht="24" customHeight="1" spans="1:5">
      <c r="A30" s="29" t="s">
        <v>30</v>
      </c>
      <c r="B30" s="22">
        <v>1700</v>
      </c>
      <c r="C30" s="22">
        <v>1350</v>
      </c>
      <c r="D30" s="23"/>
      <c r="E30" s="23"/>
    </row>
    <row r="31" ht="24" customHeight="1" spans="1:5">
      <c r="A31" s="26" t="s">
        <v>31</v>
      </c>
      <c r="B31" s="22">
        <v>300</v>
      </c>
      <c r="C31" s="22">
        <v>316</v>
      </c>
      <c r="D31" s="23"/>
      <c r="E31" s="23"/>
    </row>
    <row r="32" ht="24" customHeight="1" spans="1:5">
      <c r="A32" s="26" t="s">
        <v>32</v>
      </c>
      <c r="B32" s="22">
        <v>630</v>
      </c>
      <c r="C32" s="22">
        <v>970</v>
      </c>
      <c r="D32" s="23"/>
      <c r="E32" s="23"/>
    </row>
    <row r="33" ht="24" customHeight="1" spans="1:5">
      <c r="A33" s="30" t="s">
        <v>33</v>
      </c>
      <c r="B33" s="22">
        <f>SUM(B34,B41,B70)</f>
        <v>205721</v>
      </c>
      <c r="C33" s="22">
        <f>SUM(C34,C41,C70)</f>
        <v>229576</v>
      </c>
      <c r="D33" s="23"/>
      <c r="E33" s="23"/>
    </row>
    <row r="34" ht="24" customHeight="1" spans="1:5">
      <c r="A34" s="26" t="s">
        <v>34</v>
      </c>
      <c r="B34" s="22">
        <v>6511</v>
      </c>
      <c r="C34" s="22">
        <v>7000</v>
      </c>
      <c r="D34" s="23"/>
      <c r="E34" s="23"/>
    </row>
    <row r="35" ht="24" customHeight="1" spans="1:5">
      <c r="A35" s="31" t="s">
        <v>35</v>
      </c>
      <c r="B35" s="22">
        <v>1702</v>
      </c>
      <c r="C35" s="22">
        <v>1702</v>
      </c>
      <c r="D35" s="23"/>
      <c r="E35" s="23"/>
    </row>
    <row r="36" ht="24" customHeight="1" spans="1:5">
      <c r="A36" s="32" t="s">
        <v>36</v>
      </c>
      <c r="B36" s="22">
        <v>35</v>
      </c>
      <c r="C36" s="22">
        <v>35</v>
      </c>
      <c r="D36" s="23"/>
      <c r="E36" s="23"/>
    </row>
    <row r="37" ht="24" customHeight="1" spans="1:5">
      <c r="A37" s="32" t="s">
        <v>37</v>
      </c>
      <c r="B37" s="22">
        <v>3218</v>
      </c>
      <c r="C37" s="22">
        <v>3218</v>
      </c>
      <c r="D37" s="23"/>
      <c r="E37" s="23"/>
    </row>
    <row r="38" ht="24" customHeight="1" spans="1:5">
      <c r="A38" s="32" t="s">
        <v>38</v>
      </c>
      <c r="B38" s="22">
        <v>76</v>
      </c>
      <c r="C38" s="22">
        <v>76</v>
      </c>
      <c r="D38" s="23"/>
      <c r="E38" s="23"/>
    </row>
    <row r="39" ht="24" customHeight="1" spans="1:5">
      <c r="A39" s="32" t="s">
        <v>39</v>
      </c>
      <c r="B39" s="22">
        <v>0</v>
      </c>
      <c r="C39" s="22">
        <v>0</v>
      </c>
      <c r="D39" s="23"/>
      <c r="E39" s="23"/>
    </row>
    <row r="40" ht="24" customHeight="1" spans="1:5">
      <c r="A40" s="32" t="s">
        <v>40</v>
      </c>
      <c r="B40" s="22">
        <v>1480</v>
      </c>
      <c r="C40" s="22">
        <v>1969</v>
      </c>
      <c r="D40" s="23"/>
      <c r="E40" s="23"/>
    </row>
    <row r="41" ht="24" customHeight="1" spans="1:5">
      <c r="A41" s="26" t="s">
        <v>41</v>
      </c>
      <c r="B41" s="22">
        <v>127210</v>
      </c>
      <c r="C41" s="22">
        <v>149509</v>
      </c>
      <c r="D41" s="23"/>
      <c r="E41" s="23"/>
    </row>
    <row r="42" ht="24" customHeight="1" spans="1:5">
      <c r="A42" s="33" t="s">
        <v>42</v>
      </c>
      <c r="B42" s="22">
        <v>879</v>
      </c>
      <c r="C42" s="22">
        <v>879</v>
      </c>
      <c r="D42" s="23"/>
      <c r="E42" s="23"/>
    </row>
    <row r="43" ht="24" customHeight="1" spans="1:5">
      <c r="A43" s="31" t="s">
        <v>43</v>
      </c>
      <c r="B43" s="22">
        <v>34400</v>
      </c>
      <c r="C43" s="22">
        <v>34400</v>
      </c>
      <c r="D43" s="23"/>
      <c r="E43" s="23"/>
    </row>
    <row r="44" ht="24" customHeight="1" spans="1:5">
      <c r="A44" s="31" t="s">
        <v>44</v>
      </c>
      <c r="B44" s="22">
        <v>1465</v>
      </c>
      <c r="C44" s="22">
        <v>2471</v>
      </c>
      <c r="D44" s="23"/>
      <c r="E44" s="23"/>
    </row>
    <row r="45" ht="24" customHeight="1" spans="1:5">
      <c r="A45" s="33" t="s">
        <v>45</v>
      </c>
      <c r="B45" s="22">
        <v>2737</v>
      </c>
      <c r="C45" s="22">
        <v>3251</v>
      </c>
      <c r="D45" s="23"/>
      <c r="E45" s="23"/>
    </row>
    <row r="46" ht="24" customHeight="1" spans="1:5">
      <c r="A46" s="33" t="s">
        <v>46</v>
      </c>
      <c r="B46" s="22">
        <v>1162</v>
      </c>
      <c r="C46" s="22">
        <v>1162</v>
      </c>
      <c r="D46" s="23"/>
      <c r="E46" s="23"/>
    </row>
    <row r="47" ht="24" customHeight="1" spans="1:5">
      <c r="A47" s="33" t="s">
        <v>47</v>
      </c>
      <c r="B47" s="22">
        <v>1600</v>
      </c>
      <c r="C47" s="22">
        <v>0</v>
      </c>
      <c r="D47" s="23"/>
      <c r="E47" s="23"/>
    </row>
    <row r="48" ht="24" customHeight="1" spans="1:5">
      <c r="A48" s="33" t="s">
        <v>48</v>
      </c>
      <c r="B48" s="22">
        <v>9389</v>
      </c>
      <c r="C48" s="22">
        <v>1089</v>
      </c>
      <c r="D48" s="23"/>
      <c r="E48" s="23"/>
    </row>
    <row r="49" ht="24" customHeight="1" spans="1:5">
      <c r="A49" s="34" t="s">
        <v>49</v>
      </c>
      <c r="B49" s="22">
        <v>12000</v>
      </c>
      <c r="C49" s="22">
        <v>11252</v>
      </c>
      <c r="D49" s="23"/>
      <c r="E49" s="23"/>
    </row>
    <row r="50" ht="24" customHeight="1" spans="1:5">
      <c r="A50" s="31" t="s">
        <v>50</v>
      </c>
      <c r="B50" s="22">
        <v>10690</v>
      </c>
      <c r="C50" s="22">
        <v>12860</v>
      </c>
      <c r="D50" s="23"/>
      <c r="E50" s="23"/>
    </row>
    <row r="51" ht="24" customHeight="1" spans="1:5">
      <c r="A51" s="31" t="s">
        <v>51</v>
      </c>
      <c r="B51" s="22">
        <v>2000</v>
      </c>
      <c r="C51" s="22">
        <v>0</v>
      </c>
      <c r="D51" s="23"/>
      <c r="E51" s="23"/>
    </row>
    <row r="52" ht="24" customHeight="1" spans="1:5">
      <c r="A52" s="33" t="s">
        <v>52</v>
      </c>
      <c r="B52" s="22">
        <v>2100</v>
      </c>
      <c r="C52" s="22">
        <v>2267</v>
      </c>
      <c r="D52" s="23"/>
      <c r="E52" s="23"/>
    </row>
    <row r="53" ht="24" customHeight="1" spans="1:5">
      <c r="A53" s="34" t="s">
        <v>53</v>
      </c>
      <c r="B53" s="22">
        <v>7278</v>
      </c>
      <c r="C53" s="22">
        <v>7096</v>
      </c>
      <c r="D53" s="23"/>
      <c r="E53" s="23"/>
    </row>
    <row r="54" ht="24" customHeight="1" spans="1:5">
      <c r="A54" s="33" t="s">
        <v>54</v>
      </c>
      <c r="B54" s="22">
        <v>14798</v>
      </c>
      <c r="C54" s="22">
        <v>14260</v>
      </c>
      <c r="D54" s="23"/>
      <c r="E54" s="23"/>
    </row>
    <row r="55" ht="24" customHeight="1" spans="1:5">
      <c r="A55" s="33" t="s">
        <v>55</v>
      </c>
      <c r="B55" s="22">
        <v>0</v>
      </c>
      <c r="C55" s="22">
        <v>0</v>
      </c>
      <c r="D55" s="23"/>
      <c r="E55" s="23"/>
    </row>
    <row r="56" ht="24" customHeight="1" spans="1:5">
      <c r="A56" s="33" t="s">
        <v>56</v>
      </c>
      <c r="B56" s="22">
        <v>4600</v>
      </c>
      <c r="C56" s="22">
        <v>4514</v>
      </c>
      <c r="D56" s="23"/>
      <c r="E56" s="23"/>
    </row>
    <row r="57" ht="24" customHeight="1" spans="1:5">
      <c r="A57" s="33" t="s">
        <v>57</v>
      </c>
      <c r="B57" s="22">
        <v>17000</v>
      </c>
      <c r="C57" s="22">
        <v>15842</v>
      </c>
      <c r="D57" s="23"/>
      <c r="E57" s="23"/>
    </row>
    <row r="58" ht="24" customHeight="1" spans="1:5">
      <c r="A58" s="33" t="s">
        <v>58</v>
      </c>
      <c r="B58" s="22">
        <v>4000</v>
      </c>
      <c r="C58" s="22">
        <v>4083</v>
      </c>
      <c r="D58" s="23"/>
      <c r="E58" s="23"/>
    </row>
    <row r="59" ht="24" customHeight="1" spans="1:5">
      <c r="A59" s="31" t="s">
        <v>59</v>
      </c>
      <c r="B59" s="22">
        <v>0</v>
      </c>
      <c r="C59" s="22">
        <v>1749</v>
      </c>
      <c r="D59" s="23"/>
      <c r="E59" s="23"/>
    </row>
    <row r="60" ht="24" customHeight="1" spans="1:5">
      <c r="A60" s="31" t="s">
        <v>60</v>
      </c>
      <c r="B60" s="22">
        <v>0</v>
      </c>
      <c r="C60" s="22">
        <v>8400</v>
      </c>
      <c r="D60" s="23"/>
      <c r="E60" s="23"/>
    </row>
    <row r="61" ht="24" customHeight="1" spans="1:5">
      <c r="A61" s="31" t="s">
        <v>61</v>
      </c>
      <c r="B61" s="22">
        <v>0</v>
      </c>
      <c r="C61" s="22">
        <v>29</v>
      </c>
      <c r="D61" s="23"/>
      <c r="E61" s="23"/>
    </row>
    <row r="62" ht="24" customHeight="1" spans="1:5">
      <c r="A62" s="31" t="s">
        <v>62</v>
      </c>
      <c r="B62" s="22">
        <v>1000</v>
      </c>
      <c r="C62" s="22">
        <v>5377</v>
      </c>
      <c r="D62" s="23"/>
      <c r="E62" s="23"/>
    </row>
    <row r="63" ht="24" customHeight="1" spans="1:5">
      <c r="A63" s="31" t="s">
        <v>63</v>
      </c>
      <c r="B63" s="22">
        <v>0</v>
      </c>
      <c r="C63" s="22">
        <v>5186</v>
      </c>
      <c r="D63" s="23"/>
      <c r="E63" s="23"/>
    </row>
    <row r="64" ht="24" customHeight="1" spans="1:5">
      <c r="A64" s="31" t="s">
        <v>64</v>
      </c>
      <c r="B64" s="22">
        <v>0</v>
      </c>
      <c r="C64" s="22">
        <v>538</v>
      </c>
      <c r="D64" s="23"/>
      <c r="E64" s="23"/>
    </row>
    <row r="65" ht="24" customHeight="1" spans="1:5">
      <c r="A65" s="31" t="s">
        <v>65</v>
      </c>
      <c r="B65" s="22">
        <v>0</v>
      </c>
      <c r="C65" s="22">
        <v>5210</v>
      </c>
      <c r="D65" s="23"/>
      <c r="E65" s="23"/>
    </row>
    <row r="66" ht="24" customHeight="1" spans="1:5">
      <c r="A66" s="31" t="s">
        <v>66</v>
      </c>
      <c r="B66" s="22">
        <v>0</v>
      </c>
      <c r="C66" s="22">
        <v>5415</v>
      </c>
      <c r="D66" s="23"/>
      <c r="E66" s="23"/>
    </row>
    <row r="67" ht="24" customHeight="1" spans="1:5">
      <c r="A67" s="31" t="s">
        <v>67</v>
      </c>
      <c r="B67" s="22">
        <v>0</v>
      </c>
      <c r="C67" s="22">
        <v>1773</v>
      </c>
      <c r="D67" s="23"/>
      <c r="E67" s="23"/>
    </row>
    <row r="68" ht="24" customHeight="1" spans="1:5">
      <c r="A68" s="31" t="s">
        <v>68</v>
      </c>
      <c r="B68" s="22">
        <v>0</v>
      </c>
      <c r="C68" s="22">
        <v>200</v>
      </c>
      <c r="D68" s="23"/>
      <c r="E68" s="23"/>
    </row>
    <row r="69" ht="24" customHeight="1" spans="1:5">
      <c r="A69" s="31" t="s">
        <v>69</v>
      </c>
      <c r="B69" s="22">
        <v>112</v>
      </c>
      <c r="C69" s="22">
        <v>206</v>
      </c>
      <c r="D69" s="23"/>
      <c r="E69" s="23"/>
    </row>
    <row r="70" ht="24" customHeight="1" spans="1:5">
      <c r="A70" s="31" t="s">
        <v>70</v>
      </c>
      <c r="B70" s="22">
        <v>72000</v>
      </c>
      <c r="C70" s="22">
        <v>73067</v>
      </c>
      <c r="D70" s="23"/>
      <c r="E70" s="23"/>
    </row>
    <row r="71" ht="24" customHeight="1" spans="1:5">
      <c r="A71" s="30" t="s">
        <v>71</v>
      </c>
      <c r="B71" s="22">
        <v>0</v>
      </c>
      <c r="C71" s="22">
        <v>10000</v>
      </c>
      <c r="D71" s="23"/>
      <c r="E71" s="23"/>
    </row>
    <row r="72" ht="24" customHeight="1" spans="1:5">
      <c r="A72" s="30" t="s">
        <v>72</v>
      </c>
      <c r="B72" s="22">
        <v>0</v>
      </c>
      <c r="C72" s="22">
        <v>0</v>
      </c>
      <c r="D72" s="23"/>
      <c r="E72" s="23"/>
    </row>
    <row r="73" ht="24" customHeight="1" spans="1:5">
      <c r="A73" s="30" t="s">
        <v>73</v>
      </c>
      <c r="B73" s="22">
        <v>854</v>
      </c>
      <c r="C73" s="22">
        <v>1415</v>
      </c>
      <c r="D73" s="23"/>
      <c r="E73" s="23"/>
    </row>
    <row r="74" ht="24" customHeight="1" spans="1:5">
      <c r="A74" s="30" t="s">
        <v>74</v>
      </c>
      <c r="B74" s="22">
        <f>SUM(B75:B77)</f>
        <v>57025</v>
      </c>
      <c r="C74" s="22">
        <f>SUM(C75:C77)</f>
        <v>58976</v>
      </c>
      <c r="D74" s="23"/>
      <c r="E74" s="23"/>
    </row>
    <row r="75" ht="24" customHeight="1" spans="1:5">
      <c r="A75" s="31" t="s">
        <v>75</v>
      </c>
      <c r="B75" s="22">
        <v>55000</v>
      </c>
      <c r="C75" s="22">
        <v>55068</v>
      </c>
      <c r="D75" s="23"/>
      <c r="E75" s="23"/>
    </row>
    <row r="76" ht="24" customHeight="1" spans="1:5">
      <c r="A76" s="31" t="s">
        <v>76</v>
      </c>
      <c r="B76" s="22">
        <v>0</v>
      </c>
      <c r="C76" s="22">
        <v>25</v>
      </c>
      <c r="D76" s="23"/>
      <c r="E76" s="23"/>
    </row>
    <row r="77" ht="24" customHeight="1" spans="1:5">
      <c r="A77" s="31" t="s">
        <v>77</v>
      </c>
      <c r="B77" s="22">
        <v>2025</v>
      </c>
      <c r="C77" s="22">
        <v>3883</v>
      </c>
      <c r="D77" s="23"/>
      <c r="E77" s="23"/>
    </row>
    <row r="78" ht="24" customHeight="1" spans="1:5">
      <c r="A78" s="25"/>
      <c r="B78" s="22">
        <v>0</v>
      </c>
      <c r="C78" s="22"/>
      <c r="D78" s="23"/>
      <c r="E78" s="23"/>
    </row>
    <row r="79" ht="24" customHeight="1" spans="1:5">
      <c r="A79" s="30" t="s">
        <v>78</v>
      </c>
      <c r="B79" s="22">
        <f>SUM(B80,B253,B257,B258)</f>
        <v>319600</v>
      </c>
      <c r="C79" s="22">
        <f>SUM(C80,C253,C257,C258)</f>
        <v>355967</v>
      </c>
      <c r="D79" s="23"/>
      <c r="E79" s="23"/>
    </row>
    <row r="80" ht="24" customHeight="1" spans="1:8">
      <c r="A80" s="30" t="s">
        <v>79</v>
      </c>
      <c r="B80" s="22">
        <f>SUM(B81,B107,B108,B109,B118,B127,B137,B144,B163,B177,B188,B194,B203,B209,B215,B219,B222,B226,B230,B235,B244,B245,B249,,B251)</f>
        <v>313044</v>
      </c>
      <c r="C80" s="22">
        <f>SUM(C81,C107,C108,C109,C118,C127,C137,C144,C163,C177,C188,C194,C203,C209,C215,C219,C222,C226,C230,C235,C244,C245,C249,,C251)</f>
        <v>340800</v>
      </c>
      <c r="D80" s="23"/>
      <c r="E80" s="23"/>
      <c r="F80" s="37"/>
      <c r="H80" s="38"/>
    </row>
    <row r="81" ht="24" customHeight="1" spans="1:7">
      <c r="A81" s="39" t="s">
        <v>80</v>
      </c>
      <c r="B81" s="22">
        <f>SUM(B82:B106)</f>
        <v>17103</v>
      </c>
      <c r="C81" s="22">
        <f>SUM(C82:C106)</f>
        <v>19015</v>
      </c>
      <c r="D81" s="23"/>
      <c r="E81" s="23"/>
      <c r="F81" s="37"/>
      <c r="G81" s="37"/>
    </row>
    <row r="82" ht="24" customHeight="1" spans="1:8">
      <c r="A82" s="40" t="s">
        <v>81</v>
      </c>
      <c r="B82" s="22">
        <v>592</v>
      </c>
      <c r="C82" s="22">
        <v>670</v>
      </c>
      <c r="D82" s="23"/>
      <c r="E82" s="23"/>
      <c r="G82" s="38"/>
      <c r="H82" s="38"/>
    </row>
    <row r="83" ht="24" customHeight="1" spans="1:7">
      <c r="A83" s="40" t="s">
        <v>82</v>
      </c>
      <c r="B83" s="22">
        <v>406</v>
      </c>
      <c r="C83" s="22">
        <v>456</v>
      </c>
      <c r="D83" s="23"/>
      <c r="E83" s="23"/>
      <c r="G83" s="38"/>
    </row>
    <row r="84" ht="24" customHeight="1" spans="1:7">
      <c r="A84" s="41" t="s">
        <v>83</v>
      </c>
      <c r="B84" s="22">
        <v>5439</v>
      </c>
      <c r="C84" s="22">
        <v>5740</v>
      </c>
      <c r="D84" s="23"/>
      <c r="E84" s="23"/>
      <c r="G84" s="38"/>
    </row>
    <row r="85" ht="24" customHeight="1" spans="1:7">
      <c r="A85" s="40" t="s">
        <v>84</v>
      </c>
      <c r="B85" s="22">
        <v>610</v>
      </c>
      <c r="C85" s="22">
        <v>874</v>
      </c>
      <c r="D85" s="23"/>
      <c r="E85" s="23"/>
      <c r="G85" s="38"/>
    </row>
    <row r="86" ht="24" customHeight="1" spans="1:7">
      <c r="A86" s="40" t="s">
        <v>85</v>
      </c>
      <c r="B86" s="22">
        <v>368</v>
      </c>
      <c r="C86" s="22">
        <v>363</v>
      </c>
      <c r="D86" s="23"/>
      <c r="E86" s="23"/>
      <c r="G86" s="38"/>
    </row>
    <row r="87" ht="24" customHeight="1" spans="1:7">
      <c r="A87" s="40" t="s">
        <v>86</v>
      </c>
      <c r="B87" s="22">
        <v>1614</v>
      </c>
      <c r="C87" s="22">
        <v>1565</v>
      </c>
      <c r="D87" s="23"/>
      <c r="E87" s="23"/>
      <c r="G87" s="38"/>
    </row>
    <row r="88" ht="24" customHeight="1" spans="1:7">
      <c r="A88" s="40" t="s">
        <v>87</v>
      </c>
      <c r="B88" s="22">
        <v>0</v>
      </c>
      <c r="C88" s="22">
        <v>9</v>
      </c>
      <c r="D88" s="23"/>
      <c r="E88" s="23"/>
      <c r="G88" s="38"/>
    </row>
    <row r="89" ht="24" customHeight="1" spans="1:7">
      <c r="A89" s="40" t="s">
        <v>88</v>
      </c>
      <c r="B89" s="22">
        <v>181</v>
      </c>
      <c r="C89" s="22">
        <v>183</v>
      </c>
      <c r="D89" s="23"/>
      <c r="E89" s="23"/>
      <c r="G89" s="38"/>
    </row>
    <row r="90" ht="24" customHeight="1" spans="1:7">
      <c r="A90" s="40" t="s">
        <v>89</v>
      </c>
      <c r="B90" s="22">
        <v>0</v>
      </c>
      <c r="C90" s="22">
        <v>155</v>
      </c>
      <c r="D90" s="23"/>
      <c r="E90" s="23"/>
      <c r="G90" s="38"/>
    </row>
    <row r="91" ht="24" customHeight="1" spans="1:7">
      <c r="A91" s="40" t="s">
        <v>90</v>
      </c>
      <c r="B91" s="22">
        <v>360</v>
      </c>
      <c r="C91" s="22">
        <v>375</v>
      </c>
      <c r="D91" s="23"/>
      <c r="E91" s="23"/>
      <c r="G91" s="38"/>
    </row>
    <row r="92" ht="24" customHeight="1" spans="1:7">
      <c r="A92" s="40" t="s">
        <v>91</v>
      </c>
      <c r="B92" s="22">
        <v>1486</v>
      </c>
      <c r="C92" s="22">
        <v>1635</v>
      </c>
      <c r="D92" s="23"/>
      <c r="E92" s="23"/>
      <c r="G92" s="38"/>
    </row>
    <row r="93" ht="24" customHeight="1" spans="1:7">
      <c r="A93" s="40" t="s">
        <v>92</v>
      </c>
      <c r="B93" s="22">
        <v>267</v>
      </c>
      <c r="C93" s="22">
        <v>272</v>
      </c>
      <c r="D93" s="23"/>
      <c r="E93" s="23"/>
      <c r="G93" s="38"/>
    </row>
    <row r="94" ht="24" customHeight="1" spans="1:7">
      <c r="A94" s="40" t="s">
        <v>93</v>
      </c>
      <c r="B94" s="22">
        <v>243</v>
      </c>
      <c r="C94" s="22">
        <v>375</v>
      </c>
      <c r="D94" s="23"/>
      <c r="E94" s="23"/>
      <c r="G94" s="38"/>
    </row>
    <row r="95" ht="24" customHeight="1" spans="1:7">
      <c r="A95" s="40" t="s">
        <v>94</v>
      </c>
      <c r="B95" s="22">
        <v>0</v>
      </c>
      <c r="C95" s="22">
        <v>0</v>
      </c>
      <c r="G95" s="38"/>
    </row>
    <row r="96" ht="24" customHeight="1" spans="1:7">
      <c r="A96" s="40" t="s">
        <v>95</v>
      </c>
      <c r="B96" s="22">
        <v>126</v>
      </c>
      <c r="C96" s="22">
        <v>48</v>
      </c>
      <c r="D96" s="23"/>
      <c r="E96" s="23"/>
      <c r="G96" s="38"/>
    </row>
    <row r="97" ht="24" customHeight="1" spans="1:7">
      <c r="A97" s="41" t="s">
        <v>96</v>
      </c>
      <c r="B97" s="22">
        <v>88</v>
      </c>
      <c r="C97" s="22">
        <v>102</v>
      </c>
      <c r="D97" s="23"/>
      <c r="E97" s="23"/>
      <c r="G97" s="38"/>
    </row>
    <row r="98" ht="24" customHeight="1" spans="1:7">
      <c r="A98" s="40" t="s">
        <v>97</v>
      </c>
      <c r="B98" s="22">
        <v>342</v>
      </c>
      <c r="C98" s="22">
        <v>358</v>
      </c>
      <c r="D98" s="23"/>
      <c r="E98" s="23"/>
      <c r="G98" s="38"/>
    </row>
    <row r="99" ht="24" customHeight="1" spans="1:7">
      <c r="A99" s="41" t="s">
        <v>98</v>
      </c>
      <c r="B99" s="22">
        <v>2258</v>
      </c>
      <c r="C99" s="22">
        <v>2320</v>
      </c>
      <c r="D99" s="23"/>
      <c r="E99" s="23"/>
      <c r="G99" s="38"/>
    </row>
    <row r="100" ht="24" customHeight="1" spans="1:7">
      <c r="A100" s="40" t="s">
        <v>99</v>
      </c>
      <c r="B100" s="22">
        <v>858</v>
      </c>
      <c r="C100" s="22">
        <v>876</v>
      </c>
      <c r="D100" s="23"/>
      <c r="E100" s="23"/>
      <c r="G100" s="38"/>
    </row>
    <row r="101" ht="24" customHeight="1" spans="1:7">
      <c r="A101" s="40" t="s">
        <v>100</v>
      </c>
      <c r="B101" s="22">
        <v>278</v>
      </c>
      <c r="C101" s="22">
        <v>475</v>
      </c>
      <c r="D101" s="23"/>
      <c r="E101" s="23"/>
      <c r="G101" s="38"/>
    </row>
    <row r="102" ht="24" customHeight="1" spans="1:7">
      <c r="A102" s="40" t="s">
        <v>101</v>
      </c>
      <c r="B102" s="22">
        <v>134</v>
      </c>
      <c r="C102" s="22">
        <v>190</v>
      </c>
      <c r="D102" s="23"/>
      <c r="E102" s="23"/>
      <c r="G102" s="38"/>
    </row>
    <row r="103" ht="24" customHeight="1" spans="1:7">
      <c r="A103" s="40" t="s">
        <v>102</v>
      </c>
      <c r="B103" s="22">
        <v>2</v>
      </c>
      <c r="C103" s="22">
        <v>1</v>
      </c>
      <c r="D103" s="23"/>
      <c r="E103" s="23"/>
      <c r="G103" s="38"/>
    </row>
    <row r="104" ht="24" customHeight="1" spans="1:7">
      <c r="A104" s="40" t="s">
        <v>103</v>
      </c>
      <c r="B104" s="22">
        <v>170</v>
      </c>
      <c r="C104" s="22">
        <v>69</v>
      </c>
      <c r="D104" s="23"/>
      <c r="E104" s="23"/>
      <c r="G104" s="38"/>
    </row>
    <row r="105" ht="24" customHeight="1" spans="1:7">
      <c r="A105" s="40" t="s">
        <v>104</v>
      </c>
      <c r="B105" s="22">
        <v>1276</v>
      </c>
      <c r="C105" s="22">
        <v>1506</v>
      </c>
      <c r="D105" s="23"/>
      <c r="E105" s="23"/>
      <c r="G105" s="38"/>
    </row>
    <row r="106" ht="24" customHeight="1" spans="1:7">
      <c r="A106" s="41" t="s">
        <v>105</v>
      </c>
      <c r="B106" s="22">
        <v>5</v>
      </c>
      <c r="C106" s="22">
        <v>398</v>
      </c>
      <c r="D106" s="23"/>
      <c r="E106" s="23"/>
      <c r="G106" s="38"/>
    </row>
    <row r="107" ht="24" customHeight="1" spans="1:7">
      <c r="A107" s="42" t="s">
        <v>106</v>
      </c>
      <c r="B107" s="22">
        <v>0</v>
      </c>
      <c r="C107" s="22">
        <v>0</v>
      </c>
      <c r="D107" s="23"/>
      <c r="E107" s="23"/>
      <c r="G107" s="38"/>
    </row>
    <row r="108" ht="24" customHeight="1" spans="1:7">
      <c r="A108" s="39" t="s">
        <v>107</v>
      </c>
      <c r="B108" s="22">
        <v>120</v>
      </c>
      <c r="C108" s="22">
        <v>383</v>
      </c>
      <c r="D108" s="23"/>
      <c r="E108" s="23"/>
      <c r="G108" s="38"/>
    </row>
    <row r="109" ht="24" customHeight="1" spans="1:3">
      <c r="A109" s="39" t="s">
        <v>108</v>
      </c>
      <c r="B109" s="22">
        <f>SUM(B110:B117)</f>
        <v>14217</v>
      </c>
      <c r="C109" s="22">
        <f>SUM(C110:C117)</f>
        <v>17798</v>
      </c>
    </row>
    <row r="110" ht="24" customHeight="1" spans="1:7">
      <c r="A110" s="40" t="s">
        <v>109</v>
      </c>
      <c r="B110" s="22">
        <v>601</v>
      </c>
      <c r="C110" s="22">
        <v>320</v>
      </c>
      <c r="D110" s="23"/>
      <c r="E110" s="23"/>
      <c r="G110" s="38"/>
    </row>
    <row r="111" ht="24" customHeight="1" spans="1:7">
      <c r="A111" s="40" t="s">
        <v>110</v>
      </c>
      <c r="B111" s="22">
        <v>11457</v>
      </c>
      <c r="C111" s="22">
        <v>14030</v>
      </c>
      <c r="D111" s="23"/>
      <c r="E111" s="23"/>
      <c r="G111" s="38"/>
    </row>
    <row r="112" ht="24" customHeight="1" spans="1:7">
      <c r="A112" s="43" t="s">
        <v>111</v>
      </c>
      <c r="B112" s="22">
        <v>10</v>
      </c>
      <c r="C112" s="22">
        <v>10</v>
      </c>
      <c r="D112" s="23"/>
      <c r="E112" s="23"/>
      <c r="G112" s="38"/>
    </row>
    <row r="113" ht="24" customHeight="1" spans="1:7">
      <c r="A113" s="40" t="s">
        <v>112</v>
      </c>
      <c r="B113" s="22">
        <v>5</v>
      </c>
      <c r="C113" s="22">
        <v>-2</v>
      </c>
      <c r="D113" s="23"/>
      <c r="E113" s="23"/>
      <c r="G113" s="38"/>
    </row>
    <row r="114" ht="24" customHeight="1" spans="1:7">
      <c r="A114" s="40" t="s">
        <v>113</v>
      </c>
      <c r="B114" s="22">
        <v>5</v>
      </c>
      <c r="C114" s="22">
        <v>43</v>
      </c>
      <c r="D114" s="23"/>
      <c r="E114" s="23"/>
      <c r="G114" s="38"/>
    </row>
    <row r="115" ht="24" customHeight="1" spans="1:7">
      <c r="A115" s="40" t="s">
        <v>114</v>
      </c>
      <c r="B115" s="22">
        <v>1096</v>
      </c>
      <c r="C115" s="22">
        <v>1015</v>
      </c>
      <c r="D115" s="23"/>
      <c r="E115" s="23"/>
      <c r="G115" s="38"/>
    </row>
    <row r="116" ht="24" customHeight="1" spans="1:7">
      <c r="A116" s="40" t="s">
        <v>115</v>
      </c>
      <c r="B116" s="22">
        <v>0</v>
      </c>
      <c r="C116" s="22">
        <v>0</v>
      </c>
      <c r="G116" s="38"/>
    </row>
    <row r="117" ht="24" customHeight="1" spans="1:7">
      <c r="A117" s="40" t="s">
        <v>116</v>
      </c>
      <c r="B117" s="22">
        <v>1043</v>
      </c>
      <c r="C117" s="22">
        <v>2382</v>
      </c>
      <c r="D117" s="23"/>
      <c r="E117" s="23"/>
      <c r="G117" s="38"/>
    </row>
    <row r="118" ht="24" customHeight="1" spans="1:3">
      <c r="A118" s="39" t="s">
        <v>117</v>
      </c>
      <c r="B118" s="22">
        <f>SUM(B119:B126)</f>
        <v>57626</v>
      </c>
      <c r="C118" s="22">
        <f>SUM(C119:C126)</f>
        <v>56072</v>
      </c>
    </row>
    <row r="119" ht="24" customHeight="1" spans="1:7">
      <c r="A119" s="40" t="s">
        <v>118</v>
      </c>
      <c r="B119" s="22">
        <v>890</v>
      </c>
      <c r="C119" s="22">
        <v>913</v>
      </c>
      <c r="D119" s="23"/>
      <c r="E119" s="23"/>
      <c r="G119" s="38"/>
    </row>
    <row r="120" ht="24" customHeight="1" spans="1:7">
      <c r="A120" s="40" t="s">
        <v>119</v>
      </c>
      <c r="B120" s="22">
        <v>53909</v>
      </c>
      <c r="C120" s="22">
        <v>52055</v>
      </c>
      <c r="D120" s="23"/>
      <c r="E120" s="23"/>
      <c r="G120" s="38"/>
    </row>
    <row r="121" ht="24" customHeight="1" spans="1:7">
      <c r="A121" s="40" t="s">
        <v>120</v>
      </c>
      <c r="B121" s="22">
        <v>1041</v>
      </c>
      <c r="C121" s="22">
        <v>1329</v>
      </c>
      <c r="D121" s="23"/>
      <c r="E121" s="23"/>
      <c r="G121" s="38"/>
    </row>
    <row r="122" ht="24" customHeight="1" spans="1:7">
      <c r="A122" s="40" t="s">
        <v>121</v>
      </c>
      <c r="B122" s="22">
        <v>0</v>
      </c>
      <c r="C122" s="22">
        <v>0</v>
      </c>
      <c r="G122" s="38"/>
    </row>
    <row r="123" ht="24" customHeight="1" spans="1:7">
      <c r="A123" s="40" t="s">
        <v>122</v>
      </c>
      <c r="B123" s="22">
        <v>99</v>
      </c>
      <c r="C123" s="22">
        <v>65</v>
      </c>
      <c r="D123" s="23"/>
      <c r="E123" s="23"/>
      <c r="G123" s="38"/>
    </row>
    <row r="124" ht="24" customHeight="1" spans="1:7">
      <c r="A124" s="41" t="s">
        <v>123</v>
      </c>
      <c r="B124" s="22">
        <v>487</v>
      </c>
      <c r="C124" s="22">
        <v>390</v>
      </c>
      <c r="D124" s="23"/>
      <c r="E124" s="23"/>
      <c r="G124" s="38"/>
    </row>
    <row r="125" ht="24" customHeight="1" spans="1:7">
      <c r="A125" s="40" t="s">
        <v>124</v>
      </c>
      <c r="B125" s="22">
        <v>1200</v>
      </c>
      <c r="C125" s="22">
        <v>1317</v>
      </c>
      <c r="D125" s="23"/>
      <c r="E125" s="23"/>
      <c r="G125" s="38"/>
    </row>
    <row r="126" ht="24" customHeight="1" spans="1:7">
      <c r="A126" s="40" t="s">
        <v>125</v>
      </c>
      <c r="B126" s="22">
        <v>0</v>
      </c>
      <c r="C126" s="22">
        <v>3</v>
      </c>
      <c r="D126" s="23"/>
      <c r="E126" s="23"/>
      <c r="G126" s="38"/>
    </row>
    <row r="127" ht="24" customHeight="1" spans="1:3">
      <c r="A127" s="39" t="s">
        <v>126</v>
      </c>
      <c r="B127" s="22">
        <f>SUM(B128:B136)</f>
        <v>378</v>
      </c>
      <c r="C127" s="22">
        <f>SUM(C128:C136)</f>
        <v>355</v>
      </c>
    </row>
    <row r="128" ht="24" customHeight="1" spans="1:5">
      <c r="A128" s="40" t="s">
        <v>127</v>
      </c>
      <c r="B128" s="22">
        <v>28</v>
      </c>
      <c r="C128" s="22">
        <v>102</v>
      </c>
      <c r="D128" s="23"/>
      <c r="E128" s="23"/>
    </row>
    <row r="129" ht="24" customHeight="1" spans="1:5">
      <c r="A129" s="40" t="s">
        <v>128</v>
      </c>
      <c r="B129" s="22">
        <v>0</v>
      </c>
      <c r="C129" s="22">
        <v>0</v>
      </c>
      <c r="D129" s="23"/>
      <c r="E129" s="23"/>
    </row>
    <row r="130" ht="24" customHeight="1" spans="1:5">
      <c r="A130" s="40" t="s">
        <v>129</v>
      </c>
      <c r="B130" s="22">
        <v>256</v>
      </c>
      <c r="C130" s="22">
        <v>146</v>
      </c>
      <c r="D130" s="23"/>
      <c r="E130" s="23"/>
    </row>
    <row r="131" ht="24" customHeight="1" spans="1:3">
      <c r="A131" s="40" t="s">
        <v>130</v>
      </c>
      <c r="B131" s="22">
        <v>0</v>
      </c>
      <c r="C131" s="22">
        <v>0</v>
      </c>
    </row>
    <row r="132" ht="24" customHeight="1" spans="1:3">
      <c r="A132" s="40" t="s">
        <v>131</v>
      </c>
      <c r="B132" s="22">
        <v>0</v>
      </c>
      <c r="C132" s="22">
        <v>0</v>
      </c>
    </row>
    <row r="133" ht="24" customHeight="1" spans="1:3">
      <c r="A133" s="40" t="s">
        <v>132</v>
      </c>
      <c r="B133" s="22">
        <v>94</v>
      </c>
      <c r="C133" s="22">
        <v>107</v>
      </c>
    </row>
    <row r="134" ht="24" customHeight="1" spans="1:3">
      <c r="A134" s="40" t="s">
        <v>133</v>
      </c>
      <c r="B134" s="22">
        <v>0</v>
      </c>
      <c r="C134" s="22">
        <v>0</v>
      </c>
    </row>
    <row r="135" ht="24" customHeight="1" spans="1:3">
      <c r="A135" s="40" t="s">
        <v>134</v>
      </c>
      <c r="B135" s="22">
        <v>0</v>
      </c>
      <c r="C135" s="22">
        <v>0</v>
      </c>
    </row>
    <row r="136" ht="24" customHeight="1" spans="1:3">
      <c r="A136" s="40" t="s">
        <v>135</v>
      </c>
      <c r="B136" s="22">
        <v>0</v>
      </c>
      <c r="C136" s="22">
        <v>0</v>
      </c>
    </row>
    <row r="137" ht="24" customHeight="1" spans="1:3">
      <c r="A137" s="39" t="s">
        <v>136</v>
      </c>
      <c r="B137" s="22">
        <f>SUM(B138:B143)</f>
        <v>9159</v>
      </c>
      <c r="C137" s="22">
        <f>SUM(C138:C143)</f>
        <v>4198</v>
      </c>
    </row>
    <row r="138" ht="24" customHeight="1" spans="1:7">
      <c r="A138" s="40" t="s">
        <v>137</v>
      </c>
      <c r="B138" s="22">
        <v>5400</v>
      </c>
      <c r="C138" s="22">
        <v>2785</v>
      </c>
      <c r="D138" s="44"/>
      <c r="E138" s="44"/>
      <c r="G138" s="38"/>
    </row>
    <row r="139" ht="24" customHeight="1" spans="1:7">
      <c r="A139" s="40" t="s">
        <v>138</v>
      </c>
      <c r="B139" s="22">
        <v>12</v>
      </c>
      <c r="C139" s="22">
        <v>12</v>
      </c>
      <c r="D139" s="23"/>
      <c r="E139" s="23"/>
      <c r="G139" s="38"/>
    </row>
    <row r="140" ht="24" customHeight="1" spans="1:7">
      <c r="A140" s="40" t="s">
        <v>139</v>
      </c>
      <c r="B140" s="22">
        <v>1438</v>
      </c>
      <c r="C140" s="22">
        <v>296</v>
      </c>
      <c r="D140" s="23"/>
      <c r="E140" s="23"/>
      <c r="G140" s="38"/>
    </row>
    <row r="141" ht="24" customHeight="1" spans="1:7">
      <c r="A141" s="40" t="s">
        <v>140</v>
      </c>
      <c r="B141" s="22">
        <v>31</v>
      </c>
      <c r="C141" s="22">
        <v>30</v>
      </c>
      <c r="D141" s="23"/>
      <c r="E141" s="23"/>
      <c r="G141" s="38"/>
    </row>
    <row r="142" ht="24" customHeight="1" spans="1:7">
      <c r="A142" s="40" t="s">
        <v>141</v>
      </c>
      <c r="B142" s="22">
        <v>670</v>
      </c>
      <c r="C142" s="22">
        <v>410</v>
      </c>
      <c r="D142" s="23"/>
      <c r="E142" s="23"/>
      <c r="G142" s="38"/>
    </row>
    <row r="143" ht="24" customHeight="1" spans="1:7">
      <c r="A143" s="41" t="s">
        <v>142</v>
      </c>
      <c r="B143" s="22">
        <v>1608</v>
      </c>
      <c r="C143" s="22">
        <v>665</v>
      </c>
      <c r="D143" s="23"/>
      <c r="E143" s="23"/>
      <c r="G143" s="38"/>
    </row>
    <row r="144" ht="24" customHeight="1" spans="1:3">
      <c r="A144" s="39" t="s">
        <v>143</v>
      </c>
      <c r="B144" s="22">
        <f>SUM(B145:B162)</f>
        <v>59688</v>
      </c>
      <c r="C144" s="22">
        <f>SUM(C145:C162)</f>
        <v>53296</v>
      </c>
    </row>
    <row r="145" ht="24" customHeight="1" spans="1:7">
      <c r="A145" s="45" t="s">
        <v>144</v>
      </c>
      <c r="B145" s="22">
        <v>1566</v>
      </c>
      <c r="C145" s="22">
        <v>1555</v>
      </c>
      <c r="D145" s="23"/>
      <c r="E145" s="23"/>
      <c r="G145" s="38"/>
    </row>
    <row r="146" ht="24" customHeight="1" spans="1:7">
      <c r="A146" s="40" t="s">
        <v>145</v>
      </c>
      <c r="B146" s="22">
        <v>2111</v>
      </c>
      <c r="C146" s="22">
        <v>2225</v>
      </c>
      <c r="D146" s="23"/>
      <c r="E146" s="23"/>
      <c r="G146" s="38"/>
    </row>
    <row r="147" ht="24" customHeight="1" spans="1:7">
      <c r="A147" s="40" t="s">
        <v>146</v>
      </c>
      <c r="B147" s="22">
        <v>27086</v>
      </c>
      <c r="C147" s="22">
        <v>22200</v>
      </c>
      <c r="D147" s="23"/>
      <c r="E147" s="23"/>
      <c r="G147" s="38"/>
    </row>
    <row r="148" ht="24" customHeight="1" spans="1:7">
      <c r="A148" s="40" t="s">
        <v>147</v>
      </c>
      <c r="B148" s="22">
        <v>40</v>
      </c>
      <c r="C148" s="22">
        <v>30</v>
      </c>
      <c r="D148" s="23"/>
      <c r="E148" s="23"/>
      <c r="G148" s="38"/>
    </row>
    <row r="149" ht="24" customHeight="1" spans="1:7">
      <c r="A149" s="40" t="s">
        <v>148</v>
      </c>
      <c r="B149" s="22">
        <v>2935</v>
      </c>
      <c r="C149" s="22">
        <v>2605</v>
      </c>
      <c r="D149" s="23"/>
      <c r="E149" s="23"/>
      <c r="G149" s="38"/>
    </row>
    <row r="150" ht="24" customHeight="1" spans="1:7">
      <c r="A150" s="40" t="s">
        <v>149</v>
      </c>
      <c r="B150" s="22">
        <v>2028</v>
      </c>
      <c r="C150" s="22">
        <v>1077</v>
      </c>
      <c r="D150" s="23"/>
      <c r="E150" s="23"/>
      <c r="G150" s="38"/>
    </row>
    <row r="151" ht="24" customHeight="1" spans="1:7">
      <c r="A151" s="40" t="s">
        <v>150</v>
      </c>
      <c r="B151" s="22">
        <v>248</v>
      </c>
      <c r="C151" s="22">
        <v>103</v>
      </c>
      <c r="D151" s="23"/>
      <c r="E151" s="23"/>
      <c r="G151" s="38"/>
    </row>
    <row r="152" ht="24" customHeight="1" spans="1:7">
      <c r="A152" s="40" t="s">
        <v>151</v>
      </c>
      <c r="B152" s="22">
        <v>2039</v>
      </c>
      <c r="C152" s="22">
        <v>1146</v>
      </c>
      <c r="D152" s="23"/>
      <c r="E152" s="23"/>
      <c r="G152" s="38"/>
    </row>
    <row r="153" ht="24" customHeight="1" spans="1:7">
      <c r="A153" s="40" t="s">
        <v>152</v>
      </c>
      <c r="B153" s="22">
        <v>496</v>
      </c>
      <c r="C153" s="22">
        <v>481</v>
      </c>
      <c r="D153" s="23"/>
      <c r="E153" s="23"/>
      <c r="G153" s="38"/>
    </row>
    <row r="154" ht="24" customHeight="1" spans="1:7">
      <c r="A154" s="40" t="s">
        <v>153</v>
      </c>
      <c r="B154" s="22">
        <v>0</v>
      </c>
      <c r="C154" s="22">
        <v>0</v>
      </c>
      <c r="G154" s="38"/>
    </row>
    <row r="155" ht="24" customHeight="1" spans="1:7">
      <c r="A155" s="40" t="s">
        <v>154</v>
      </c>
      <c r="B155" s="22">
        <v>141</v>
      </c>
      <c r="C155" s="22">
        <v>2845</v>
      </c>
      <c r="D155" s="23"/>
      <c r="E155" s="23"/>
      <c r="G155" s="38"/>
    </row>
    <row r="156" ht="24" customHeight="1" spans="1:7">
      <c r="A156" s="40" t="s">
        <v>155</v>
      </c>
      <c r="B156" s="22">
        <v>184</v>
      </c>
      <c r="C156" s="22">
        <v>863</v>
      </c>
      <c r="D156" s="23"/>
      <c r="E156" s="23"/>
      <c r="G156" s="38"/>
    </row>
    <row r="157" ht="24" customHeight="1" spans="1:7">
      <c r="A157" s="40" t="s">
        <v>156</v>
      </c>
      <c r="B157" s="22">
        <v>102</v>
      </c>
      <c r="C157" s="22">
        <v>293</v>
      </c>
      <c r="D157" s="23"/>
      <c r="E157" s="23"/>
      <c r="G157" s="38"/>
    </row>
    <row r="158" ht="24" customHeight="1" spans="1:7">
      <c r="A158" s="40" t="s">
        <v>157</v>
      </c>
      <c r="B158" s="22">
        <v>23</v>
      </c>
      <c r="C158" s="22">
        <v>22</v>
      </c>
      <c r="D158" s="23"/>
      <c r="E158" s="23"/>
      <c r="G158" s="38"/>
    </row>
    <row r="159" ht="24" customHeight="1" spans="1:7">
      <c r="A159" s="40" t="s">
        <v>158</v>
      </c>
      <c r="B159" s="22">
        <v>12645</v>
      </c>
      <c r="C159" s="22">
        <v>11294</v>
      </c>
      <c r="D159" s="23"/>
      <c r="E159" s="23"/>
      <c r="G159" s="38"/>
    </row>
    <row r="160" ht="24" customHeight="1" spans="1:7">
      <c r="A160" s="40" t="s">
        <v>159</v>
      </c>
      <c r="B160" s="22">
        <v>344</v>
      </c>
      <c r="C160" s="22">
        <v>-4</v>
      </c>
      <c r="D160" s="23"/>
      <c r="E160" s="23"/>
      <c r="G160" s="38"/>
    </row>
    <row r="161" ht="24" customHeight="1" spans="1:7">
      <c r="A161" s="40" t="s">
        <v>160</v>
      </c>
      <c r="B161" s="22">
        <v>0</v>
      </c>
      <c r="C161" s="22">
        <v>94</v>
      </c>
      <c r="D161" s="23"/>
      <c r="E161" s="23"/>
      <c r="G161" s="38"/>
    </row>
    <row r="162" ht="24" customHeight="1" spans="1:7">
      <c r="A162" s="41" t="s">
        <v>161</v>
      </c>
      <c r="B162" s="22">
        <v>7700</v>
      </c>
      <c r="C162" s="22">
        <v>6467</v>
      </c>
      <c r="D162" s="23"/>
      <c r="E162" s="23"/>
      <c r="G162" s="38"/>
    </row>
    <row r="163" ht="24" customHeight="1" spans="1:3">
      <c r="A163" s="39" t="s">
        <v>162</v>
      </c>
      <c r="B163" s="22">
        <f>SUM(B164:B176)</f>
        <v>45161</v>
      </c>
      <c r="C163" s="22">
        <f>SUM(C164:C176)</f>
        <v>43652</v>
      </c>
    </row>
    <row r="164" ht="24" customHeight="1" spans="1:7">
      <c r="A164" s="40" t="s">
        <v>163</v>
      </c>
      <c r="B164" s="22">
        <v>358</v>
      </c>
      <c r="C164" s="22">
        <v>410</v>
      </c>
      <c r="D164" s="23"/>
      <c r="E164" s="23"/>
      <c r="G164" s="38"/>
    </row>
    <row r="165" ht="24" customHeight="1" spans="1:7">
      <c r="A165" s="40" t="s">
        <v>164</v>
      </c>
      <c r="B165" s="22">
        <v>8424</v>
      </c>
      <c r="C165" s="22">
        <v>4340</v>
      </c>
      <c r="D165" s="23"/>
      <c r="E165" s="23"/>
      <c r="G165" s="38"/>
    </row>
    <row r="166" ht="24" customHeight="1" spans="1:7">
      <c r="A166" s="40" t="s">
        <v>165</v>
      </c>
      <c r="B166" s="22">
        <v>5134</v>
      </c>
      <c r="C166" s="22">
        <v>4630</v>
      </c>
      <c r="D166" s="23"/>
      <c r="E166" s="23"/>
      <c r="G166" s="38"/>
    </row>
    <row r="167" ht="24" customHeight="1" spans="1:7">
      <c r="A167" s="40" t="s">
        <v>166</v>
      </c>
      <c r="B167" s="22">
        <v>3979</v>
      </c>
      <c r="C167" s="22">
        <v>5977</v>
      </c>
      <c r="D167" s="23"/>
      <c r="E167" s="23"/>
      <c r="G167" s="38"/>
    </row>
    <row r="168" ht="24" customHeight="1" spans="1:7">
      <c r="A168" s="40" t="s">
        <v>167</v>
      </c>
      <c r="B168" s="22">
        <v>3</v>
      </c>
      <c r="C168" s="22">
        <v>102</v>
      </c>
      <c r="D168" s="23"/>
      <c r="E168" s="23"/>
      <c r="G168" s="38"/>
    </row>
    <row r="169" ht="24" customHeight="1" spans="1:7">
      <c r="A169" s="40" t="s">
        <v>168</v>
      </c>
      <c r="B169" s="22">
        <v>1221</v>
      </c>
      <c r="C169" s="22">
        <v>960</v>
      </c>
      <c r="D169" s="23"/>
      <c r="E169" s="23"/>
      <c r="G169" s="38"/>
    </row>
    <row r="170" ht="24" customHeight="1" spans="1:7">
      <c r="A170" s="41" t="s">
        <v>169</v>
      </c>
      <c r="B170" s="22">
        <v>10101</v>
      </c>
      <c r="C170" s="22">
        <v>9095</v>
      </c>
      <c r="D170" s="23"/>
      <c r="E170" s="23"/>
      <c r="G170" s="38"/>
    </row>
    <row r="171" ht="24" customHeight="1" spans="1:7">
      <c r="A171" s="41" t="s">
        <v>170</v>
      </c>
      <c r="B171" s="22">
        <v>14935</v>
      </c>
      <c r="C171" s="22">
        <v>16352</v>
      </c>
      <c r="D171" s="23"/>
      <c r="E171" s="23"/>
      <c r="G171" s="38"/>
    </row>
    <row r="172" ht="24" customHeight="1" spans="1:7">
      <c r="A172" s="41" t="s">
        <v>171</v>
      </c>
      <c r="B172" s="22">
        <v>711</v>
      </c>
      <c r="C172" s="22">
        <v>1378</v>
      </c>
      <c r="D172" s="23"/>
      <c r="E172" s="23"/>
      <c r="G172" s="38"/>
    </row>
    <row r="173" ht="24" customHeight="1" spans="1:7">
      <c r="A173" s="41" t="s">
        <v>172</v>
      </c>
      <c r="B173" s="22">
        <v>84</v>
      </c>
      <c r="C173" s="22">
        <v>83</v>
      </c>
      <c r="D173" s="23"/>
      <c r="E173" s="23"/>
      <c r="G173" s="38"/>
    </row>
    <row r="174" ht="24" customHeight="1" spans="1:7">
      <c r="A174" s="41" t="s">
        <v>173</v>
      </c>
      <c r="B174" s="22">
        <v>0</v>
      </c>
      <c r="C174" s="22">
        <v>213</v>
      </c>
      <c r="D174" s="23"/>
      <c r="E174" s="23"/>
      <c r="G174" s="38"/>
    </row>
    <row r="175" ht="24" customHeight="1" spans="1:7">
      <c r="A175" s="40" t="s">
        <v>174</v>
      </c>
      <c r="B175" s="22">
        <v>42</v>
      </c>
      <c r="C175" s="22">
        <v>112</v>
      </c>
      <c r="D175" s="23"/>
      <c r="E175" s="23"/>
      <c r="G175" s="38"/>
    </row>
    <row r="176" ht="24" customHeight="1" spans="1:7">
      <c r="A176" s="40" t="s">
        <v>175</v>
      </c>
      <c r="B176" s="22">
        <v>169</v>
      </c>
      <c r="C176" s="22">
        <v>0</v>
      </c>
      <c r="D176" s="23"/>
      <c r="E176" s="23"/>
      <c r="G176" s="38"/>
    </row>
    <row r="177" ht="24" customHeight="1" spans="1:3">
      <c r="A177" s="39" t="s">
        <v>176</v>
      </c>
      <c r="B177" s="22">
        <f>SUM(B178:B187)</f>
        <v>3829</v>
      </c>
      <c r="C177" s="22">
        <f>SUM(C178:C187)</f>
        <v>6224</v>
      </c>
    </row>
    <row r="178" ht="24" customHeight="1" spans="1:7">
      <c r="A178" s="40" t="s">
        <v>177</v>
      </c>
      <c r="B178" s="22">
        <v>185</v>
      </c>
      <c r="C178" s="22">
        <v>400</v>
      </c>
      <c r="D178" s="23"/>
      <c r="E178" s="23"/>
      <c r="G178" s="38"/>
    </row>
    <row r="179" ht="24" customHeight="1" spans="1:7">
      <c r="A179" s="40" t="s">
        <v>178</v>
      </c>
      <c r="B179" s="22">
        <v>102</v>
      </c>
      <c r="C179" s="22">
        <v>107</v>
      </c>
      <c r="D179" s="23"/>
      <c r="E179" s="23"/>
      <c r="G179" s="38"/>
    </row>
    <row r="180" ht="24" customHeight="1" spans="1:7">
      <c r="A180" s="40" t="s">
        <v>179</v>
      </c>
      <c r="B180" s="22">
        <v>605</v>
      </c>
      <c r="C180" s="22">
        <v>1028</v>
      </c>
      <c r="D180" s="23"/>
      <c r="E180" s="23"/>
      <c r="G180" s="38"/>
    </row>
    <row r="181" ht="24" customHeight="1" spans="1:7">
      <c r="A181" s="40" t="s">
        <v>180</v>
      </c>
      <c r="B181" s="22">
        <v>118</v>
      </c>
      <c r="C181" s="22">
        <v>494</v>
      </c>
      <c r="D181" s="23"/>
      <c r="E181" s="23"/>
      <c r="G181" s="38"/>
    </row>
    <row r="182" ht="24" customHeight="1" spans="1:7">
      <c r="A182" s="40" t="s">
        <v>181</v>
      </c>
      <c r="B182" s="22">
        <v>703</v>
      </c>
      <c r="C182" s="22">
        <v>2101</v>
      </c>
      <c r="D182" s="23"/>
      <c r="E182" s="23"/>
      <c r="G182" s="38"/>
    </row>
    <row r="183" ht="24" customHeight="1" spans="1:7">
      <c r="A183" s="40" t="s">
        <v>182</v>
      </c>
      <c r="B183" s="22">
        <v>1977</v>
      </c>
      <c r="C183" s="22">
        <v>1962</v>
      </c>
      <c r="D183" s="23"/>
      <c r="E183" s="23"/>
      <c r="G183" s="38"/>
    </row>
    <row r="184" ht="24" customHeight="1" spans="1:7">
      <c r="A184" s="40" t="s">
        <v>183</v>
      </c>
      <c r="B184" s="22">
        <v>0</v>
      </c>
      <c r="C184" s="22">
        <v>0</v>
      </c>
      <c r="G184" s="38"/>
    </row>
    <row r="185" ht="24" customHeight="1" spans="1:7">
      <c r="A185" s="40" t="s">
        <v>184</v>
      </c>
      <c r="B185" s="22">
        <v>20</v>
      </c>
      <c r="C185" s="22">
        <v>13</v>
      </c>
      <c r="D185" s="23"/>
      <c r="E185" s="23"/>
      <c r="G185" s="38"/>
    </row>
    <row r="186" ht="24" customHeight="1" spans="1:7">
      <c r="A186" s="40" t="s">
        <v>185</v>
      </c>
      <c r="B186" s="22"/>
      <c r="C186" s="22">
        <v>0</v>
      </c>
      <c r="G186" s="38"/>
    </row>
    <row r="187" ht="24" customHeight="1" spans="1:7">
      <c r="A187" s="40" t="s">
        <v>186</v>
      </c>
      <c r="B187" s="22">
        <v>119</v>
      </c>
      <c r="C187" s="22">
        <v>119</v>
      </c>
      <c r="D187" s="23"/>
      <c r="E187" s="23"/>
      <c r="G187" s="38"/>
    </row>
    <row r="188" ht="24" customHeight="1" spans="1:3">
      <c r="A188" s="39" t="s">
        <v>187</v>
      </c>
      <c r="B188" s="22">
        <f>SUM(B189:B193)</f>
        <v>5076</v>
      </c>
      <c r="C188" s="22">
        <f>SUM(C189:C193)</f>
        <v>40552</v>
      </c>
    </row>
    <row r="189" ht="24" customHeight="1" spans="1:7">
      <c r="A189" s="40" t="s">
        <v>188</v>
      </c>
      <c r="B189" s="22">
        <v>2142</v>
      </c>
      <c r="C189" s="22">
        <v>1935</v>
      </c>
      <c r="D189" s="23"/>
      <c r="E189" s="23"/>
      <c r="G189" s="38"/>
    </row>
    <row r="190" ht="24" customHeight="1" spans="1:7">
      <c r="A190" s="40" t="s">
        <v>189</v>
      </c>
      <c r="B190" s="22">
        <v>40</v>
      </c>
      <c r="C190" s="22">
        <v>280</v>
      </c>
      <c r="D190" s="23"/>
      <c r="E190" s="23"/>
      <c r="G190" s="38"/>
    </row>
    <row r="191" ht="24" customHeight="1" spans="1:7">
      <c r="A191" s="40" t="s">
        <v>190</v>
      </c>
      <c r="B191" s="22">
        <v>1704</v>
      </c>
      <c r="C191" s="22">
        <v>17230</v>
      </c>
      <c r="D191" s="23"/>
      <c r="E191" s="23"/>
      <c r="G191" s="38"/>
    </row>
    <row r="192" ht="24" customHeight="1" spans="1:7">
      <c r="A192" s="40" t="s">
        <v>191</v>
      </c>
      <c r="B192" s="22">
        <v>1000</v>
      </c>
      <c r="C192" s="22">
        <v>1800</v>
      </c>
      <c r="D192" s="23"/>
      <c r="E192" s="23"/>
      <c r="G192" s="38"/>
    </row>
    <row r="193" ht="24" customHeight="1" spans="1:7">
      <c r="A193" s="41" t="s">
        <v>192</v>
      </c>
      <c r="B193" s="22">
        <v>190</v>
      </c>
      <c r="C193" s="22">
        <v>19307</v>
      </c>
      <c r="D193" s="23"/>
      <c r="E193" s="23"/>
      <c r="G193" s="38"/>
    </row>
    <row r="194" ht="24" customHeight="1" spans="1:3">
      <c r="A194" s="39" t="s">
        <v>193</v>
      </c>
      <c r="B194" s="22">
        <f>SUM(B195:B202)</f>
        <v>58465</v>
      </c>
      <c r="C194" s="22">
        <f>SUM(C195:C202)</f>
        <v>68272</v>
      </c>
    </row>
    <row r="195" ht="24" customHeight="1" spans="1:7">
      <c r="A195" s="40" t="s">
        <v>194</v>
      </c>
      <c r="B195" s="22">
        <v>17611</v>
      </c>
      <c r="C195" s="22">
        <v>19750</v>
      </c>
      <c r="D195" s="23"/>
      <c r="E195" s="23"/>
      <c r="G195" s="38"/>
    </row>
    <row r="196" ht="24" customHeight="1" spans="1:7">
      <c r="A196" s="40" t="s">
        <v>195</v>
      </c>
      <c r="B196" s="22">
        <v>6518</v>
      </c>
      <c r="C196" s="22">
        <v>5460</v>
      </c>
      <c r="D196" s="23"/>
      <c r="E196" s="23"/>
      <c r="G196" s="38"/>
    </row>
    <row r="197" ht="24" customHeight="1" spans="1:7">
      <c r="A197" s="40" t="s">
        <v>196</v>
      </c>
      <c r="B197" s="22">
        <v>2749</v>
      </c>
      <c r="C197" s="22">
        <v>4407</v>
      </c>
      <c r="D197" s="23"/>
      <c r="E197" s="23"/>
      <c r="G197" s="38"/>
    </row>
    <row r="198" ht="24" customHeight="1" spans="1:7">
      <c r="A198" s="40" t="s">
        <v>197</v>
      </c>
      <c r="B198" s="22">
        <v>23098</v>
      </c>
      <c r="C198" s="22">
        <v>33079</v>
      </c>
      <c r="D198" s="23"/>
      <c r="E198" s="23"/>
      <c r="G198" s="38"/>
    </row>
    <row r="199" ht="24" customHeight="1" spans="1:7">
      <c r="A199" s="40" t="s">
        <v>198</v>
      </c>
      <c r="B199" s="22">
        <v>1062</v>
      </c>
      <c r="C199" s="22">
        <v>0</v>
      </c>
      <c r="G199" s="38"/>
    </row>
    <row r="200" ht="24" customHeight="1" spans="1:7">
      <c r="A200" s="40" t="s">
        <v>199</v>
      </c>
      <c r="B200" s="22">
        <v>4387</v>
      </c>
      <c r="C200" s="22">
        <v>2654</v>
      </c>
      <c r="D200" s="23"/>
      <c r="E200" s="23"/>
      <c r="G200" s="38"/>
    </row>
    <row r="201" ht="24" customHeight="1" spans="1:7">
      <c r="A201" s="40" t="s">
        <v>200</v>
      </c>
      <c r="B201" s="22">
        <v>3037</v>
      </c>
      <c r="C201" s="22">
        <v>2900</v>
      </c>
      <c r="D201" s="23"/>
      <c r="E201" s="23"/>
      <c r="G201" s="38"/>
    </row>
    <row r="202" ht="24" customHeight="1" spans="1:7">
      <c r="A202" s="41" t="s">
        <v>201</v>
      </c>
      <c r="B202" s="22">
        <v>3</v>
      </c>
      <c r="C202" s="22">
        <v>22</v>
      </c>
      <c r="D202" s="23"/>
      <c r="E202" s="23"/>
      <c r="G202" s="38"/>
    </row>
    <row r="203" ht="24" customHeight="1" spans="1:3">
      <c r="A203" s="39" t="s">
        <v>202</v>
      </c>
      <c r="B203" s="22">
        <f>SUM(B204:B208)</f>
        <v>11449</v>
      </c>
      <c r="C203" s="22">
        <f>SUM(C204:C208)</f>
        <v>11974</v>
      </c>
    </row>
    <row r="204" ht="24" customHeight="1" spans="1:7">
      <c r="A204" s="40" t="s">
        <v>203</v>
      </c>
      <c r="B204" s="22">
        <v>3632</v>
      </c>
      <c r="C204" s="22">
        <v>4030</v>
      </c>
      <c r="D204" s="23"/>
      <c r="E204" s="23"/>
      <c r="G204" s="38"/>
    </row>
    <row r="205" ht="24" customHeight="1" spans="1:7">
      <c r="A205" s="45" t="s">
        <v>204</v>
      </c>
      <c r="B205" s="22">
        <v>121</v>
      </c>
      <c r="C205" s="22">
        <v>711</v>
      </c>
      <c r="D205" s="23"/>
      <c r="E205" s="23"/>
      <c r="G205" s="38"/>
    </row>
    <row r="206" ht="24" customHeight="1" spans="1:7">
      <c r="A206" s="45" t="s">
        <v>205</v>
      </c>
      <c r="B206" s="22">
        <v>0</v>
      </c>
      <c r="C206" s="22">
        <v>-250</v>
      </c>
      <c r="G206" s="38"/>
    </row>
    <row r="207" ht="24" customHeight="1" spans="1:7">
      <c r="A207" s="45" t="s">
        <v>206</v>
      </c>
      <c r="B207" s="22">
        <v>0</v>
      </c>
      <c r="C207" s="22">
        <v>0</v>
      </c>
      <c r="G207" s="38"/>
    </row>
    <row r="208" ht="24" customHeight="1" spans="1:7">
      <c r="A208" s="40" t="s">
        <v>207</v>
      </c>
      <c r="B208" s="22">
        <v>7696</v>
      </c>
      <c r="C208" s="22">
        <v>7483</v>
      </c>
      <c r="D208" s="23"/>
      <c r="E208" s="23"/>
      <c r="G208" s="38"/>
    </row>
    <row r="209" ht="24" customHeight="1" spans="1:3">
      <c r="A209" s="39" t="s">
        <v>208</v>
      </c>
      <c r="B209" s="22">
        <f>SUM(B210:B214)</f>
        <v>800</v>
      </c>
      <c r="C209" s="22">
        <f>SUM(C210:C214)</f>
        <v>422</v>
      </c>
    </row>
    <row r="210" ht="24" customHeight="1" spans="1:3">
      <c r="A210" s="40" t="s">
        <v>209</v>
      </c>
      <c r="B210" s="22">
        <v>0</v>
      </c>
      <c r="C210" s="22">
        <v>0</v>
      </c>
    </row>
    <row r="211" ht="24" customHeight="1" spans="1:5">
      <c r="A211" s="41" t="s">
        <v>210</v>
      </c>
      <c r="B211" s="22">
        <v>650</v>
      </c>
      <c r="C211" s="22">
        <v>267</v>
      </c>
      <c r="D211" s="23"/>
      <c r="E211" s="23"/>
    </row>
    <row r="212" ht="24" customHeight="1" spans="1:5">
      <c r="A212" s="45" t="s">
        <v>211</v>
      </c>
      <c r="B212" s="22">
        <v>0</v>
      </c>
      <c r="C212" s="22">
        <v>0</v>
      </c>
      <c r="D212" s="23"/>
      <c r="E212" s="23"/>
    </row>
    <row r="213" ht="24" customHeight="1" spans="1:5">
      <c r="A213" s="45" t="s">
        <v>212</v>
      </c>
      <c r="B213" s="22">
        <v>0</v>
      </c>
      <c r="C213" s="22">
        <v>33</v>
      </c>
      <c r="D213" s="23"/>
      <c r="E213" s="23"/>
    </row>
    <row r="214" ht="24" customHeight="1" spans="1:3">
      <c r="A214" s="45" t="s">
        <v>213</v>
      </c>
      <c r="B214" s="22">
        <v>150</v>
      </c>
      <c r="C214" s="22">
        <v>122</v>
      </c>
    </row>
    <row r="215" ht="24" customHeight="1" spans="1:3">
      <c r="A215" s="39" t="s">
        <v>214</v>
      </c>
      <c r="B215" s="22">
        <f>SUM(B216:B218)</f>
        <v>250</v>
      </c>
      <c r="C215" s="22">
        <f>SUM(C216:C218)</f>
        <v>460</v>
      </c>
    </row>
    <row r="216" ht="24" customHeight="1" spans="1:5">
      <c r="A216" s="40" t="s">
        <v>215</v>
      </c>
      <c r="B216" s="22">
        <v>150</v>
      </c>
      <c r="C216" s="22">
        <v>228</v>
      </c>
      <c r="D216" s="23"/>
      <c r="E216" s="23"/>
    </row>
    <row r="217" ht="24" customHeight="1" spans="1:5">
      <c r="A217" s="40" t="s">
        <v>216</v>
      </c>
      <c r="B217" s="22">
        <v>100</v>
      </c>
      <c r="C217" s="22">
        <v>232</v>
      </c>
      <c r="D217" s="23"/>
      <c r="E217" s="23"/>
    </row>
    <row r="218" ht="24" customHeight="1" spans="1:3">
      <c r="A218" s="41" t="s">
        <v>217</v>
      </c>
      <c r="B218" s="22">
        <v>0</v>
      </c>
      <c r="C218" s="22">
        <v>0</v>
      </c>
    </row>
    <row r="219" ht="24" customHeight="1" spans="1:3">
      <c r="A219" s="39" t="s">
        <v>218</v>
      </c>
      <c r="B219" s="22">
        <f>SUM(B220:B221)</f>
        <v>10</v>
      </c>
      <c r="C219" s="22">
        <f>SUM(C220:C221)</f>
        <v>0</v>
      </c>
    </row>
    <row r="220" ht="24" customHeight="1" spans="1:3">
      <c r="A220" s="39" t="s">
        <v>219</v>
      </c>
      <c r="B220" s="22">
        <v>0</v>
      </c>
      <c r="C220" s="22">
        <v>0</v>
      </c>
    </row>
    <row r="221" ht="24" customHeight="1" spans="1:3">
      <c r="A221" s="46" t="s">
        <v>220</v>
      </c>
      <c r="B221" s="22">
        <v>10</v>
      </c>
      <c r="C221" s="22">
        <v>0</v>
      </c>
    </row>
    <row r="222" ht="24" customHeight="1" spans="1:3">
      <c r="A222" s="39" t="s">
        <v>221</v>
      </c>
      <c r="B222" s="22">
        <f>SUM(B223:B225)</f>
        <v>2073</v>
      </c>
      <c r="C222" s="22">
        <f>SUM(C223:C225)</f>
        <v>4096</v>
      </c>
    </row>
    <row r="223" ht="24" customHeight="1" spans="1:7">
      <c r="A223" s="39" t="s">
        <v>222</v>
      </c>
      <c r="B223" s="22">
        <v>2065</v>
      </c>
      <c r="C223" s="22">
        <v>4030</v>
      </c>
      <c r="D223" s="23"/>
      <c r="E223" s="23"/>
      <c r="G223" s="38"/>
    </row>
    <row r="224" ht="24" customHeight="1" spans="1:7">
      <c r="A224" s="39" t="s">
        <v>223</v>
      </c>
      <c r="B224" s="22">
        <v>8</v>
      </c>
      <c r="C224" s="22">
        <v>20</v>
      </c>
      <c r="D224" s="23"/>
      <c r="E224" s="23"/>
      <c r="G224" s="38"/>
    </row>
    <row r="225" ht="24" customHeight="1" spans="1:7">
      <c r="A225" s="39" t="s">
        <v>224</v>
      </c>
      <c r="B225" s="22">
        <v>0</v>
      </c>
      <c r="C225" s="22">
        <v>46</v>
      </c>
      <c r="D225" s="23"/>
      <c r="E225" s="23"/>
      <c r="G225" s="38"/>
    </row>
    <row r="226" ht="24" customHeight="1" spans="1:3">
      <c r="A226" s="39" t="s">
        <v>225</v>
      </c>
      <c r="B226" s="22">
        <f>SUM(B227:B229)</f>
        <v>8171</v>
      </c>
      <c r="C226" s="22">
        <f>SUM(C227:C229)</f>
        <v>7665</v>
      </c>
    </row>
    <row r="227" ht="24" customHeight="1" spans="1:7">
      <c r="A227" s="39" t="s">
        <v>226</v>
      </c>
      <c r="B227" s="22">
        <v>598</v>
      </c>
      <c r="C227" s="22">
        <v>1400</v>
      </c>
      <c r="D227" s="23"/>
      <c r="E227" s="23"/>
      <c r="G227" s="38"/>
    </row>
    <row r="228" ht="24" customHeight="1" spans="1:7">
      <c r="A228" s="39" t="s">
        <v>227</v>
      </c>
      <c r="B228" s="22">
        <v>7573</v>
      </c>
      <c r="C228" s="22">
        <v>6265</v>
      </c>
      <c r="D228" s="23"/>
      <c r="E228" s="23"/>
      <c r="G228" s="38"/>
    </row>
    <row r="229" ht="24" customHeight="1" spans="1:3">
      <c r="A229" s="39" t="s">
        <v>228</v>
      </c>
      <c r="B229" s="22">
        <v>0</v>
      </c>
      <c r="C229" s="22">
        <v>0</v>
      </c>
    </row>
    <row r="230" ht="24" customHeight="1" spans="1:3">
      <c r="A230" s="39" t="s">
        <v>229</v>
      </c>
      <c r="B230" s="22">
        <f>SUM(B231:B234)</f>
        <v>373</v>
      </c>
      <c r="C230" s="22">
        <f>SUM(C231:C234)</f>
        <v>486</v>
      </c>
    </row>
    <row r="231" ht="24" customHeight="1" spans="1:7">
      <c r="A231" s="39" t="s">
        <v>230</v>
      </c>
      <c r="B231" s="22">
        <v>254</v>
      </c>
      <c r="C231" s="22">
        <v>264</v>
      </c>
      <c r="D231" s="23"/>
      <c r="E231" s="23"/>
      <c r="G231" s="38"/>
    </row>
    <row r="232" ht="24" customHeight="1" spans="1:7">
      <c r="A232" s="39" t="s">
        <v>231</v>
      </c>
      <c r="B232" s="22">
        <v>0</v>
      </c>
      <c r="C232" s="22">
        <v>23</v>
      </c>
      <c r="D232" s="23"/>
      <c r="E232" s="23"/>
      <c r="G232" s="38"/>
    </row>
    <row r="233" ht="24" customHeight="1" spans="1:7">
      <c r="A233" s="39" t="s">
        <v>232</v>
      </c>
      <c r="B233" s="22">
        <v>119</v>
      </c>
      <c r="C233" s="22">
        <v>199</v>
      </c>
      <c r="D233" s="23"/>
      <c r="E233" s="23"/>
      <c r="G233" s="38"/>
    </row>
    <row r="234" ht="24" customHeight="1" spans="1:7">
      <c r="A234" s="42" t="s">
        <v>233</v>
      </c>
      <c r="B234" s="22">
        <v>0</v>
      </c>
      <c r="C234" s="22">
        <v>0</v>
      </c>
      <c r="G234" s="38"/>
    </row>
    <row r="235" ht="24" customHeight="1" spans="1:3">
      <c r="A235" s="39" t="s">
        <v>234</v>
      </c>
      <c r="B235" s="22">
        <f>SUM(B236:B243)</f>
        <v>1406</v>
      </c>
      <c r="C235" s="22">
        <f>SUM(C236:C243)</f>
        <v>1448</v>
      </c>
    </row>
    <row r="236" ht="24" customHeight="1" spans="1:7">
      <c r="A236" s="39" t="s">
        <v>235</v>
      </c>
      <c r="B236" s="22">
        <v>253</v>
      </c>
      <c r="C236" s="22">
        <v>320</v>
      </c>
      <c r="D236" s="23"/>
      <c r="E236" s="23"/>
      <c r="G236" s="38"/>
    </row>
    <row r="237" ht="24" customHeight="1" spans="1:7">
      <c r="A237" s="39" t="s">
        <v>236</v>
      </c>
      <c r="B237" s="22">
        <v>475</v>
      </c>
      <c r="C237" s="22">
        <v>563</v>
      </c>
      <c r="D237" s="23"/>
      <c r="E237" s="23"/>
      <c r="G237" s="38"/>
    </row>
    <row r="238" ht="24" customHeight="1" spans="1:7">
      <c r="A238" s="39" t="s">
        <v>237</v>
      </c>
      <c r="B238" s="22">
        <v>0</v>
      </c>
      <c r="C238" s="22">
        <v>0</v>
      </c>
      <c r="D238" s="23"/>
      <c r="E238" s="23"/>
      <c r="G238" s="38"/>
    </row>
    <row r="239" ht="24" customHeight="1" spans="1:7">
      <c r="A239" s="39" t="s">
        <v>238</v>
      </c>
      <c r="B239" s="22">
        <v>0</v>
      </c>
      <c r="C239" s="22">
        <v>0</v>
      </c>
      <c r="D239" s="23"/>
      <c r="E239" s="23"/>
      <c r="G239" s="38"/>
    </row>
    <row r="240" ht="24" customHeight="1" spans="1:7">
      <c r="A240" s="39" t="s">
        <v>239</v>
      </c>
      <c r="B240" s="22">
        <v>90</v>
      </c>
      <c r="C240" s="22">
        <v>82</v>
      </c>
      <c r="D240" s="23"/>
      <c r="E240" s="23"/>
      <c r="G240" s="38"/>
    </row>
    <row r="241" ht="24" customHeight="1" spans="1:7">
      <c r="A241" s="39" t="s">
        <v>240</v>
      </c>
      <c r="B241" s="22">
        <v>358</v>
      </c>
      <c r="C241" s="22">
        <v>176</v>
      </c>
      <c r="D241" s="23"/>
      <c r="E241" s="23"/>
      <c r="G241" s="38"/>
    </row>
    <row r="242" ht="24" customHeight="1" spans="1:3">
      <c r="A242" s="39" t="s">
        <v>241</v>
      </c>
      <c r="B242" s="22">
        <v>230</v>
      </c>
      <c r="C242" s="22">
        <v>230</v>
      </c>
    </row>
    <row r="243" ht="24" customHeight="1" spans="1:3">
      <c r="A243" s="39" t="s">
        <v>242</v>
      </c>
      <c r="B243" s="22">
        <v>0</v>
      </c>
      <c r="C243" s="22">
        <v>77</v>
      </c>
    </row>
    <row r="244" ht="24" customHeight="1" spans="1:3">
      <c r="A244" s="39" t="s">
        <v>243</v>
      </c>
      <c r="B244" s="22">
        <v>3150</v>
      </c>
      <c r="C244" s="22">
        <v>0</v>
      </c>
    </row>
    <row r="245" ht="24" customHeight="1" spans="1:3">
      <c r="A245" s="39" t="s">
        <v>244</v>
      </c>
      <c r="B245" s="22">
        <f>SUM(B246)</f>
        <v>10382</v>
      </c>
      <c r="C245" s="22">
        <f>SUM(C246)</f>
        <v>380</v>
      </c>
    </row>
    <row r="246" ht="24" customHeight="1" spans="1:5">
      <c r="A246" s="39" t="s">
        <v>245</v>
      </c>
      <c r="B246" s="22">
        <v>10382</v>
      </c>
      <c r="C246" s="22">
        <v>380</v>
      </c>
      <c r="D246" s="23"/>
      <c r="E246" s="23"/>
    </row>
    <row r="247" ht="24" customHeight="1" spans="1:5">
      <c r="A247" s="39" t="s">
        <v>246</v>
      </c>
      <c r="B247" s="22">
        <v>0</v>
      </c>
      <c r="C247" s="22">
        <v>0</v>
      </c>
      <c r="D247" s="23"/>
      <c r="E247" s="23"/>
    </row>
    <row r="248" ht="24" customHeight="1" spans="1:5">
      <c r="A248" s="39" t="s">
        <v>247</v>
      </c>
      <c r="B248" s="22">
        <v>0</v>
      </c>
      <c r="C248" s="22">
        <v>0</v>
      </c>
      <c r="D248" s="23"/>
      <c r="E248" s="23"/>
    </row>
    <row r="249" ht="24" customHeight="1" spans="1:5">
      <c r="A249" s="39" t="s">
        <v>248</v>
      </c>
      <c r="B249" s="22">
        <f>SUM(B250)</f>
        <v>4035</v>
      </c>
      <c r="C249" s="22">
        <f>SUM(C250)</f>
        <v>4034</v>
      </c>
      <c r="D249" s="23"/>
      <c r="E249" s="23"/>
    </row>
    <row r="250" ht="24" customHeight="1" spans="1:5">
      <c r="A250" s="39" t="s">
        <v>249</v>
      </c>
      <c r="B250" s="22">
        <v>4035</v>
      </c>
      <c r="C250" s="22">
        <v>4034</v>
      </c>
      <c r="D250" s="23"/>
      <c r="E250" s="23"/>
    </row>
    <row r="251" ht="24" customHeight="1" spans="1:5">
      <c r="A251" s="39" t="s">
        <v>250</v>
      </c>
      <c r="B251" s="22">
        <f>SUM(B252)</f>
        <v>123</v>
      </c>
      <c r="C251" s="22">
        <f>SUM(C252)</f>
        <v>18</v>
      </c>
      <c r="D251" s="23"/>
      <c r="E251" s="23"/>
    </row>
    <row r="252" ht="24" customHeight="1" spans="1:5">
      <c r="A252" s="39" t="s">
        <v>251</v>
      </c>
      <c r="B252" s="22">
        <v>123</v>
      </c>
      <c r="C252" s="22">
        <v>18</v>
      </c>
      <c r="D252" s="23"/>
      <c r="E252" s="23"/>
    </row>
    <row r="253" ht="24" customHeight="1" spans="1:5">
      <c r="A253" s="47" t="s">
        <v>252</v>
      </c>
      <c r="B253" s="22">
        <f>SUM(B254)</f>
        <v>4000</v>
      </c>
      <c r="C253" s="22">
        <f>SUM(C254)</f>
        <v>5167</v>
      </c>
      <c r="D253" s="23"/>
      <c r="E253" s="23"/>
    </row>
    <row r="254" ht="24" customHeight="1" spans="1:5">
      <c r="A254" s="48" t="s">
        <v>253</v>
      </c>
      <c r="B254" s="22">
        <f>SUM(B255:B256)</f>
        <v>4000</v>
      </c>
      <c r="C254" s="22">
        <f>SUM(C255:C256)</f>
        <v>5167</v>
      </c>
      <c r="D254" s="23"/>
      <c r="E254" s="23"/>
    </row>
    <row r="255" ht="24" customHeight="1" spans="1:5">
      <c r="A255" s="48" t="s">
        <v>254</v>
      </c>
      <c r="B255" s="22">
        <v>0</v>
      </c>
      <c r="C255" s="22">
        <v>0</v>
      </c>
      <c r="D255" s="23"/>
      <c r="E255" s="23"/>
    </row>
    <row r="256" ht="24" customHeight="1" spans="1:5">
      <c r="A256" s="48" t="s">
        <v>255</v>
      </c>
      <c r="B256" s="22">
        <v>4000</v>
      </c>
      <c r="C256" s="22">
        <v>5167</v>
      </c>
      <c r="D256" s="23"/>
      <c r="E256" s="23"/>
    </row>
    <row r="257" ht="24" customHeight="1" spans="1:5">
      <c r="A257" s="49" t="s">
        <v>256</v>
      </c>
      <c r="B257" s="22">
        <v>2556</v>
      </c>
      <c r="C257" s="22">
        <v>10000</v>
      </c>
      <c r="D257" s="23"/>
      <c r="E257" s="23"/>
    </row>
    <row r="258" ht="24" customHeight="1" spans="1:5">
      <c r="A258" s="47" t="s">
        <v>257</v>
      </c>
      <c r="B258" s="22">
        <v>0</v>
      </c>
      <c r="C258" s="22">
        <v>0</v>
      </c>
      <c r="D258" s="23"/>
      <c r="E258" s="23"/>
    </row>
    <row r="259" ht="24" customHeight="1" spans="1:5">
      <c r="A259" s="47" t="s">
        <v>258</v>
      </c>
      <c r="B259" s="22">
        <f>B7-B79</f>
        <v>0</v>
      </c>
      <c r="C259" s="22">
        <f>C7-C79</f>
        <v>0</v>
      </c>
      <c r="D259" s="23"/>
      <c r="E259" s="23"/>
    </row>
    <row r="260" ht="22.95" customHeight="1" spans="1:5">
      <c r="A260" s="48"/>
      <c r="B260" s="22"/>
      <c r="C260" s="22"/>
      <c r="D260" s="23"/>
      <c r="E260" s="23"/>
    </row>
    <row r="261" ht="24" customHeight="1" spans="1:5">
      <c r="A261" s="50" t="s">
        <v>259</v>
      </c>
      <c r="B261" s="22"/>
      <c r="C261" s="22"/>
      <c r="D261" s="23"/>
      <c r="E261" s="23"/>
    </row>
    <row r="262" ht="24" customHeight="1" spans="1:5">
      <c r="A262" s="30" t="s">
        <v>260</v>
      </c>
      <c r="B262" s="22">
        <f>SUM(B263,B274,B275,B287)</f>
        <v>95078</v>
      </c>
      <c r="C262" s="22">
        <f>SUM(C263,C274,C275,C287)</f>
        <v>105868</v>
      </c>
      <c r="D262" s="23"/>
      <c r="E262" s="23"/>
    </row>
    <row r="263" ht="24" customHeight="1" spans="1:5">
      <c r="A263" s="30" t="s">
        <v>261</v>
      </c>
      <c r="B263" s="22">
        <f>SUM(B264:B266,B272,B273)</f>
        <v>92400</v>
      </c>
      <c r="C263" s="22">
        <f>SUM(C264:C266,C272,C273)</f>
        <v>92400</v>
      </c>
      <c r="D263" s="23"/>
      <c r="E263" s="23"/>
    </row>
    <row r="264" ht="24" customHeight="1" spans="1:5">
      <c r="A264" s="26" t="s">
        <v>262</v>
      </c>
      <c r="B264" s="22">
        <v>0</v>
      </c>
      <c r="C264" s="22">
        <v>0</v>
      </c>
      <c r="D264" s="23"/>
      <c r="E264" s="23"/>
    </row>
    <row r="265" ht="24" customHeight="1" spans="1:5">
      <c r="A265" s="26" t="s">
        <v>263</v>
      </c>
      <c r="B265" s="22">
        <v>0</v>
      </c>
      <c r="C265" s="22">
        <v>0</v>
      </c>
      <c r="D265" s="23"/>
      <c r="E265" s="23"/>
    </row>
    <row r="266" ht="24" customHeight="1" spans="1:5">
      <c r="A266" s="26" t="s">
        <v>264</v>
      </c>
      <c r="B266" s="22">
        <f>SUM(B267:B271)</f>
        <v>92000</v>
      </c>
      <c r="C266" s="22">
        <f>SUM(C267:C271)</f>
        <v>92000</v>
      </c>
      <c r="D266" s="23"/>
      <c r="E266" s="23"/>
    </row>
    <row r="267" ht="24" customHeight="1" spans="1:5">
      <c r="A267" s="26" t="s">
        <v>265</v>
      </c>
      <c r="B267" s="22">
        <v>80000</v>
      </c>
      <c r="C267" s="22">
        <v>81834</v>
      </c>
      <c r="D267" s="23"/>
      <c r="E267" s="23"/>
    </row>
    <row r="268" ht="24" customHeight="1" spans="1:5">
      <c r="A268" s="26" t="s">
        <v>266</v>
      </c>
      <c r="B268" s="22">
        <v>0</v>
      </c>
      <c r="C268" s="22">
        <v>500</v>
      </c>
      <c r="D268" s="23"/>
      <c r="E268" s="23"/>
    </row>
    <row r="269" ht="24" customHeight="1" spans="1:5">
      <c r="A269" s="26" t="s">
        <v>267</v>
      </c>
      <c r="B269" s="22">
        <v>0</v>
      </c>
      <c r="C269" s="22">
        <v>0</v>
      </c>
      <c r="D269" s="23"/>
      <c r="E269" s="23"/>
    </row>
    <row r="270" ht="24" customHeight="1" spans="1:5">
      <c r="A270" s="51" t="s">
        <v>268</v>
      </c>
      <c r="B270" s="22">
        <v>0</v>
      </c>
      <c r="C270" s="22">
        <v>-334</v>
      </c>
      <c r="D270" s="23"/>
      <c r="E270" s="23"/>
    </row>
    <row r="271" ht="24" customHeight="1" spans="1:5">
      <c r="A271" s="26" t="s">
        <v>269</v>
      </c>
      <c r="B271" s="22">
        <v>12000</v>
      </c>
      <c r="C271" s="22">
        <v>10000</v>
      </c>
      <c r="D271" s="23"/>
      <c r="E271" s="23"/>
    </row>
    <row r="272" ht="24" customHeight="1" spans="1:5">
      <c r="A272" s="26" t="s">
        <v>270</v>
      </c>
      <c r="B272" s="22">
        <v>400</v>
      </c>
      <c r="C272" s="22">
        <v>400</v>
      </c>
      <c r="D272" s="23"/>
      <c r="E272" s="23"/>
    </row>
    <row r="273" ht="24" customHeight="1" spans="1:5">
      <c r="A273" s="26" t="s">
        <v>271</v>
      </c>
      <c r="B273" s="22">
        <v>0</v>
      </c>
      <c r="C273" s="22">
        <v>0</v>
      </c>
      <c r="D273" s="23"/>
      <c r="E273" s="23"/>
    </row>
    <row r="274" ht="24" customHeight="1" spans="1:5">
      <c r="A274" s="30" t="s">
        <v>272</v>
      </c>
      <c r="B274" s="22">
        <v>2156</v>
      </c>
      <c r="C274" s="22">
        <v>3006</v>
      </c>
      <c r="D274" s="23"/>
      <c r="E274" s="23"/>
    </row>
    <row r="275" ht="24" customHeight="1" spans="1:5">
      <c r="A275" s="52" t="s">
        <v>273</v>
      </c>
      <c r="B275" s="22">
        <f>SUM(B276:B278,B284,B285,B286)</f>
        <v>522</v>
      </c>
      <c r="C275" s="22">
        <f>SUM(C276:C278,C284,C285,C286)</f>
        <v>462</v>
      </c>
      <c r="D275" s="23"/>
      <c r="E275" s="23"/>
    </row>
    <row r="276" ht="24" customHeight="1" spans="1:5">
      <c r="A276" s="26" t="s">
        <v>262</v>
      </c>
      <c r="B276" s="22">
        <v>0</v>
      </c>
      <c r="C276" s="22">
        <v>0</v>
      </c>
      <c r="D276" s="23"/>
      <c r="E276" s="23"/>
    </row>
    <row r="277" ht="24" customHeight="1" spans="1:5">
      <c r="A277" s="26" t="s">
        <v>263</v>
      </c>
      <c r="B277" s="22">
        <v>0</v>
      </c>
      <c r="C277" s="22">
        <v>0</v>
      </c>
      <c r="D277" s="23"/>
      <c r="E277" s="23"/>
    </row>
    <row r="278" ht="24" customHeight="1" spans="1:5">
      <c r="A278" s="26" t="s">
        <v>264</v>
      </c>
      <c r="B278" s="22">
        <f>SUM(B279:B283)</f>
        <v>60</v>
      </c>
      <c r="C278" s="22">
        <f>SUM(C279:C283)</f>
        <v>0</v>
      </c>
      <c r="D278" s="23"/>
      <c r="E278" s="23"/>
    </row>
    <row r="279" ht="24" customHeight="1" spans="1:5">
      <c r="A279" s="53" t="s">
        <v>265</v>
      </c>
      <c r="B279" s="22">
        <v>60</v>
      </c>
      <c r="C279" s="22">
        <v>0</v>
      </c>
      <c r="D279" s="23"/>
      <c r="E279" s="23"/>
    </row>
    <row r="280" ht="24" customHeight="1" spans="1:5">
      <c r="A280" s="53" t="s">
        <v>266</v>
      </c>
      <c r="B280" s="22">
        <v>0</v>
      </c>
      <c r="C280" s="22">
        <v>0</v>
      </c>
      <c r="D280" s="23"/>
      <c r="E280" s="23"/>
    </row>
    <row r="281" ht="24" customHeight="1" spans="1:5">
      <c r="A281" s="53" t="s">
        <v>274</v>
      </c>
      <c r="B281" s="22">
        <v>0</v>
      </c>
      <c r="C281" s="22">
        <v>0</v>
      </c>
      <c r="D281" s="23"/>
      <c r="E281" s="23"/>
    </row>
    <row r="282" ht="24" customHeight="1" spans="1:5">
      <c r="A282" s="53" t="s">
        <v>268</v>
      </c>
      <c r="B282" s="22">
        <v>0</v>
      </c>
      <c r="C282" s="22">
        <v>0</v>
      </c>
      <c r="D282" s="23"/>
      <c r="E282" s="23"/>
    </row>
    <row r="283" ht="24" customHeight="1" spans="1:5">
      <c r="A283" s="53" t="s">
        <v>275</v>
      </c>
      <c r="B283" s="22">
        <v>0</v>
      </c>
      <c r="C283" s="22">
        <v>0</v>
      </c>
      <c r="D283" s="23"/>
      <c r="E283" s="23"/>
    </row>
    <row r="284" ht="24" customHeight="1" spans="1:5">
      <c r="A284" s="26" t="s">
        <v>276</v>
      </c>
      <c r="B284" s="22">
        <v>292</v>
      </c>
      <c r="C284" s="22">
        <v>292</v>
      </c>
      <c r="D284" s="23"/>
      <c r="E284" s="23"/>
    </row>
    <row r="285" ht="24" customHeight="1" spans="1:5">
      <c r="A285" s="26" t="s">
        <v>277</v>
      </c>
      <c r="B285" s="22">
        <v>86</v>
      </c>
      <c r="C285" s="22">
        <v>86</v>
      </c>
      <c r="D285" s="23"/>
      <c r="E285" s="23"/>
    </row>
    <row r="286" ht="24" customHeight="1" spans="1:5">
      <c r="A286" s="26" t="s">
        <v>278</v>
      </c>
      <c r="B286" s="22">
        <v>84</v>
      </c>
      <c r="C286" s="22">
        <v>84</v>
      </c>
      <c r="D286" s="23"/>
      <c r="E286" s="23"/>
    </row>
    <row r="287" ht="24" customHeight="1" spans="1:5">
      <c r="A287" s="52" t="s">
        <v>279</v>
      </c>
      <c r="B287" s="22">
        <v>0</v>
      </c>
      <c r="C287" s="22">
        <v>10000</v>
      </c>
      <c r="D287" s="23"/>
      <c r="E287" s="23"/>
    </row>
    <row r="288" ht="24" customHeight="1" spans="1:5">
      <c r="A288" s="54"/>
      <c r="B288" s="22"/>
      <c r="C288" s="22"/>
      <c r="D288" s="23"/>
      <c r="E288" s="23"/>
    </row>
    <row r="289" ht="24" customHeight="1" spans="1:5">
      <c r="A289" s="30" t="s">
        <v>78</v>
      </c>
      <c r="B289" s="22">
        <f>SUM(B290,B325,B326,B327,B328)</f>
        <v>95078</v>
      </c>
      <c r="C289" s="22">
        <f>SUM(C290,C325,C326,C327,C328)</f>
        <v>105868</v>
      </c>
      <c r="D289" s="23"/>
      <c r="E289" s="23"/>
    </row>
    <row r="290" ht="24" customHeight="1" spans="1:5">
      <c r="A290" s="55" t="s">
        <v>280</v>
      </c>
      <c r="B290" s="22">
        <f>SUM(B291:B295,B307,B311:B316,B317,B319,B323,B324)</f>
        <v>36478</v>
      </c>
      <c r="C290" s="22">
        <f>SUM(C291:C295,C307,C311:C316,C317,C319,C323,C324)</f>
        <v>40168</v>
      </c>
      <c r="D290" s="23"/>
      <c r="E290" s="23"/>
    </row>
    <row r="291" ht="24" customHeight="1" spans="1:5">
      <c r="A291" s="39" t="s">
        <v>281</v>
      </c>
      <c r="B291" s="22">
        <v>80</v>
      </c>
      <c r="C291" s="22">
        <v>17</v>
      </c>
      <c r="D291" s="23"/>
      <c r="E291" s="23"/>
    </row>
    <row r="292" ht="24" customHeight="1" spans="1:5">
      <c r="A292" s="39" t="s">
        <v>282</v>
      </c>
      <c r="B292" s="22">
        <v>20</v>
      </c>
      <c r="C292" s="22">
        <v>50</v>
      </c>
      <c r="D292" s="23"/>
      <c r="E292" s="23"/>
    </row>
    <row r="293" ht="24" customHeight="1" spans="1:5">
      <c r="A293" s="39" t="s">
        <v>283</v>
      </c>
      <c r="B293" s="22">
        <v>684</v>
      </c>
      <c r="C293" s="22">
        <v>532</v>
      </c>
      <c r="D293" s="23"/>
      <c r="E293" s="23"/>
    </row>
    <row r="294" ht="24" customHeight="1" spans="1:5">
      <c r="A294" s="39" t="s">
        <v>284</v>
      </c>
      <c r="B294" s="22">
        <v>0</v>
      </c>
      <c r="C294" s="22">
        <v>0</v>
      </c>
      <c r="D294" s="23"/>
      <c r="E294" s="23"/>
    </row>
    <row r="295" ht="24" customHeight="1" spans="1:5">
      <c r="A295" s="39" t="s">
        <v>285</v>
      </c>
      <c r="B295" s="22">
        <f>SUM(B296:B306)</f>
        <v>32125</v>
      </c>
      <c r="C295" s="22">
        <f>SUM(C296:C306)</f>
        <v>24935</v>
      </c>
      <c r="D295" s="23"/>
      <c r="E295" s="23"/>
    </row>
    <row r="296" ht="24" customHeight="1" spans="1:5">
      <c r="A296" s="39" t="s">
        <v>286</v>
      </c>
      <c r="B296" s="22">
        <v>8030</v>
      </c>
      <c r="C296" s="22">
        <v>6884</v>
      </c>
      <c r="D296" s="23"/>
      <c r="E296" s="23"/>
    </row>
    <row r="297" ht="24" customHeight="1" spans="1:5">
      <c r="A297" s="39" t="s">
        <v>287</v>
      </c>
      <c r="B297" s="22">
        <v>7335</v>
      </c>
      <c r="C297" s="22">
        <v>4665</v>
      </c>
      <c r="D297" s="23"/>
      <c r="E297" s="23"/>
    </row>
    <row r="298" ht="24" customHeight="1" spans="1:5">
      <c r="A298" s="39" t="s">
        <v>288</v>
      </c>
      <c r="B298" s="22">
        <v>2000</v>
      </c>
      <c r="C298" s="22">
        <v>2000</v>
      </c>
      <c r="D298" s="23"/>
      <c r="E298" s="23"/>
    </row>
    <row r="299" ht="24" customHeight="1" spans="1:5">
      <c r="A299" s="39" t="s">
        <v>289</v>
      </c>
      <c r="B299" s="22">
        <v>0</v>
      </c>
      <c r="C299" s="22">
        <v>0</v>
      </c>
      <c r="D299" s="23"/>
      <c r="E299" s="23"/>
    </row>
    <row r="300" ht="24" customHeight="1" spans="1:5">
      <c r="A300" s="39" t="s">
        <v>290</v>
      </c>
      <c r="B300" s="22">
        <v>12000</v>
      </c>
      <c r="C300" s="22">
        <v>10182</v>
      </c>
      <c r="D300" s="23"/>
      <c r="E300" s="23"/>
    </row>
    <row r="301" ht="24" customHeight="1" spans="1:5">
      <c r="A301" s="39" t="s">
        <v>291</v>
      </c>
      <c r="B301" s="22">
        <v>700</v>
      </c>
      <c r="C301" s="22">
        <v>1204</v>
      </c>
      <c r="D301" s="23"/>
      <c r="E301" s="23"/>
    </row>
    <row r="302" ht="24" customHeight="1" spans="1:5">
      <c r="A302" s="39" t="s">
        <v>292</v>
      </c>
      <c r="B302" s="22">
        <v>0</v>
      </c>
      <c r="C302" s="22">
        <v>0</v>
      </c>
      <c r="D302" s="23"/>
      <c r="E302" s="23"/>
    </row>
    <row r="303" ht="24" customHeight="1" spans="1:5">
      <c r="A303" s="39" t="s">
        <v>293</v>
      </c>
      <c r="B303" s="22">
        <v>0</v>
      </c>
      <c r="C303" s="22">
        <v>0</v>
      </c>
      <c r="D303" s="23"/>
      <c r="E303" s="23"/>
    </row>
    <row r="304" ht="24" customHeight="1" spans="1:5">
      <c r="A304" s="39" t="s">
        <v>294</v>
      </c>
      <c r="B304" s="22">
        <v>0</v>
      </c>
      <c r="C304" s="22">
        <v>0</v>
      </c>
      <c r="D304" s="23"/>
      <c r="E304" s="23"/>
    </row>
    <row r="305" ht="24" customHeight="1" spans="1:5">
      <c r="A305" s="39" t="s">
        <v>295</v>
      </c>
      <c r="B305" s="22">
        <v>0</v>
      </c>
      <c r="C305" s="22">
        <v>0</v>
      </c>
      <c r="D305" s="23"/>
      <c r="E305" s="23"/>
    </row>
    <row r="306" ht="24" customHeight="1" spans="1:5">
      <c r="A306" s="39" t="s">
        <v>296</v>
      </c>
      <c r="B306" s="22">
        <v>2060</v>
      </c>
      <c r="C306" s="22">
        <v>0</v>
      </c>
      <c r="D306" s="23"/>
      <c r="E306" s="23"/>
    </row>
    <row r="307" ht="24" customHeight="1" spans="1:5">
      <c r="A307" s="39" t="s">
        <v>297</v>
      </c>
      <c r="B307" s="22">
        <f>SUM(B308:B310)</f>
        <v>0</v>
      </c>
      <c r="C307" s="22">
        <f>SUM(C308:C310)</f>
        <v>177</v>
      </c>
      <c r="D307" s="23"/>
      <c r="E307" s="23"/>
    </row>
    <row r="308" ht="24" customHeight="1" spans="1:5">
      <c r="A308" s="39" t="s">
        <v>298</v>
      </c>
      <c r="B308" s="22">
        <v>0</v>
      </c>
      <c r="C308" s="22">
        <v>0</v>
      </c>
      <c r="D308" s="23"/>
      <c r="E308" s="23"/>
    </row>
    <row r="309" ht="24" customHeight="1" spans="1:5">
      <c r="A309" s="39" t="s">
        <v>299</v>
      </c>
      <c r="B309" s="22">
        <v>0</v>
      </c>
      <c r="C309" s="22">
        <v>0</v>
      </c>
      <c r="D309" s="23"/>
      <c r="E309" s="23"/>
    </row>
    <row r="310" ht="24" customHeight="1" spans="1:5">
      <c r="A310" s="39" t="s">
        <v>300</v>
      </c>
      <c r="B310" s="22">
        <v>0</v>
      </c>
      <c r="C310" s="22">
        <v>177</v>
      </c>
      <c r="D310" s="23"/>
      <c r="E310" s="23"/>
    </row>
    <row r="311" ht="24" customHeight="1" spans="1:5">
      <c r="A311" s="39" t="s">
        <v>301</v>
      </c>
      <c r="B311" s="22">
        <v>0</v>
      </c>
      <c r="C311" s="22">
        <v>0</v>
      </c>
      <c r="D311" s="23"/>
      <c r="E311" s="23"/>
    </row>
    <row r="312" ht="24" customHeight="1" spans="1:5">
      <c r="A312" s="56" t="s">
        <v>302</v>
      </c>
      <c r="B312" s="22">
        <v>484</v>
      </c>
      <c r="C312" s="22">
        <v>484</v>
      </c>
      <c r="D312" s="23"/>
      <c r="E312" s="23"/>
    </row>
    <row r="313" ht="24" customHeight="1" spans="1:5">
      <c r="A313" s="56" t="s">
        <v>303</v>
      </c>
      <c r="B313" s="22">
        <v>0</v>
      </c>
      <c r="C313" s="22">
        <v>10000</v>
      </c>
      <c r="D313" s="23"/>
      <c r="E313" s="23"/>
    </row>
    <row r="314" ht="24" customHeight="1" spans="1:5">
      <c r="A314" s="56" t="s">
        <v>304</v>
      </c>
      <c r="B314" s="22">
        <v>332</v>
      </c>
      <c r="C314" s="22">
        <v>1200</v>
      </c>
      <c r="D314" s="23"/>
      <c r="E314" s="23"/>
    </row>
    <row r="315" ht="24" customHeight="1" spans="1:5">
      <c r="A315" s="56" t="s">
        <v>305</v>
      </c>
      <c r="B315" s="22">
        <v>0</v>
      </c>
      <c r="C315" s="22">
        <v>0</v>
      </c>
      <c r="D315" s="23"/>
      <c r="E315" s="23"/>
    </row>
    <row r="316" ht="24" customHeight="1" spans="1:5">
      <c r="A316" s="56" t="s">
        <v>306</v>
      </c>
      <c r="B316" s="22">
        <v>0</v>
      </c>
      <c r="C316" s="22">
        <v>0</v>
      </c>
      <c r="D316" s="23"/>
      <c r="E316" s="23"/>
    </row>
    <row r="317" ht="24" customHeight="1" spans="1:5">
      <c r="A317" s="56" t="s">
        <v>307</v>
      </c>
      <c r="B317" s="22">
        <v>0</v>
      </c>
      <c r="C317" s="22">
        <v>0</v>
      </c>
      <c r="D317" s="23"/>
      <c r="E317" s="23"/>
    </row>
    <row r="318" ht="24" customHeight="1" spans="1:5">
      <c r="A318" s="56" t="s">
        <v>308</v>
      </c>
      <c r="B318" s="22">
        <v>0</v>
      </c>
      <c r="C318" s="22">
        <v>0</v>
      </c>
      <c r="D318" s="23"/>
      <c r="E318" s="23"/>
    </row>
    <row r="319" ht="24" customHeight="1" spans="1:5">
      <c r="A319" s="56" t="s">
        <v>309</v>
      </c>
      <c r="B319" s="22">
        <f>SUM(B320:B322)</f>
        <v>1388</v>
      </c>
      <c r="C319" s="22">
        <f>SUM(C320:C322)</f>
        <v>1408</v>
      </c>
      <c r="D319" s="23"/>
      <c r="E319" s="23"/>
    </row>
    <row r="320" ht="24" customHeight="1" spans="1:5">
      <c r="A320" s="56" t="s">
        <v>310</v>
      </c>
      <c r="B320" s="22">
        <v>20</v>
      </c>
      <c r="C320" s="22">
        <v>40</v>
      </c>
      <c r="D320" s="23"/>
      <c r="E320" s="23"/>
    </row>
    <row r="321" ht="24" customHeight="1" spans="1:5">
      <c r="A321" s="56" t="s">
        <v>311</v>
      </c>
      <c r="B321" s="22">
        <v>20</v>
      </c>
      <c r="C321" s="22">
        <v>27</v>
      </c>
      <c r="D321" s="23"/>
      <c r="E321" s="23"/>
    </row>
    <row r="322" ht="24" customHeight="1" spans="1:5">
      <c r="A322" s="56" t="s">
        <v>312</v>
      </c>
      <c r="B322" s="22">
        <v>1348</v>
      </c>
      <c r="C322" s="22">
        <v>1341</v>
      </c>
      <c r="D322" s="23"/>
      <c r="E322" s="23"/>
    </row>
    <row r="323" ht="24" customHeight="1" spans="1:5">
      <c r="A323" s="56" t="s">
        <v>313</v>
      </c>
      <c r="B323" s="22">
        <v>1365</v>
      </c>
      <c r="C323" s="22">
        <v>1365</v>
      </c>
      <c r="D323" s="23"/>
      <c r="E323" s="23"/>
    </row>
    <row r="324" ht="24" customHeight="1" spans="1:5">
      <c r="A324" s="56" t="s">
        <v>314</v>
      </c>
      <c r="B324" s="22">
        <v>0</v>
      </c>
      <c r="C324" s="22">
        <v>0</v>
      </c>
      <c r="D324" s="23"/>
      <c r="E324" s="23"/>
    </row>
    <row r="325" ht="24" customHeight="1" spans="1:5">
      <c r="A325" s="57" t="s">
        <v>315</v>
      </c>
      <c r="B325" s="22">
        <v>3600</v>
      </c>
      <c r="C325" s="22">
        <v>10700</v>
      </c>
      <c r="D325" s="23"/>
      <c r="E325" s="23"/>
    </row>
    <row r="326" ht="24" customHeight="1" spans="1:5">
      <c r="A326" s="57" t="s">
        <v>316</v>
      </c>
      <c r="B326" s="22">
        <v>55000</v>
      </c>
      <c r="C326" s="22">
        <v>55000</v>
      </c>
      <c r="D326" s="23"/>
      <c r="E326" s="23"/>
    </row>
    <row r="327" ht="24" customHeight="1" spans="1:5">
      <c r="A327" s="57" t="s">
        <v>317</v>
      </c>
      <c r="B327" s="22">
        <v>0</v>
      </c>
      <c r="C327" s="22">
        <v>0</v>
      </c>
      <c r="D327" s="23"/>
      <c r="E327" s="23"/>
    </row>
    <row r="328" ht="24" customHeight="1" spans="1:5">
      <c r="A328" s="55" t="s">
        <v>318</v>
      </c>
      <c r="B328" s="22">
        <f>SUM(B329:B331)</f>
        <v>0</v>
      </c>
      <c r="C328" s="22">
        <f>SUM(C329:C331)</f>
        <v>0</v>
      </c>
      <c r="D328" s="23"/>
      <c r="E328" s="23"/>
    </row>
    <row r="329" ht="24" customHeight="1" spans="1:5">
      <c r="A329" s="26" t="s">
        <v>262</v>
      </c>
      <c r="B329" s="22">
        <v>0</v>
      </c>
      <c r="C329" s="22">
        <v>0</v>
      </c>
      <c r="D329" s="23"/>
      <c r="E329" s="23"/>
    </row>
    <row r="330" ht="24" customHeight="1" spans="1:5">
      <c r="A330" s="26" t="s">
        <v>263</v>
      </c>
      <c r="B330" s="22">
        <v>0</v>
      </c>
      <c r="C330" s="22">
        <v>0</v>
      </c>
      <c r="D330" s="23"/>
      <c r="E330" s="23"/>
    </row>
    <row r="331" ht="24" customHeight="1" spans="1:5">
      <c r="A331" s="26" t="s">
        <v>264</v>
      </c>
      <c r="B331" s="22">
        <f>SUM(B332:B336)</f>
        <v>0</v>
      </c>
      <c r="C331" s="22">
        <f>SUM(C332:C336)</f>
        <v>0</v>
      </c>
      <c r="D331" s="23"/>
      <c r="E331" s="23"/>
    </row>
    <row r="332" ht="24" customHeight="1" spans="1:5">
      <c r="A332" s="53" t="s">
        <v>265</v>
      </c>
      <c r="B332" s="22">
        <v>0</v>
      </c>
      <c r="C332" s="22">
        <v>0</v>
      </c>
      <c r="D332" s="23"/>
      <c r="E332" s="23"/>
    </row>
    <row r="333" ht="24" customHeight="1" spans="1:5">
      <c r="A333" s="53" t="s">
        <v>266</v>
      </c>
      <c r="B333" s="22">
        <v>0</v>
      </c>
      <c r="C333" s="22">
        <v>0</v>
      </c>
      <c r="D333" s="23"/>
      <c r="E333" s="23"/>
    </row>
    <row r="334" ht="24" customHeight="1" spans="1:5">
      <c r="A334" s="53" t="s">
        <v>274</v>
      </c>
      <c r="B334" s="22">
        <v>0</v>
      </c>
      <c r="C334" s="22">
        <v>0</v>
      </c>
      <c r="D334" s="23"/>
      <c r="E334" s="23"/>
    </row>
    <row r="335" ht="24" customHeight="1" spans="1:5">
      <c r="A335" s="53" t="s">
        <v>268</v>
      </c>
      <c r="B335" s="22">
        <v>0</v>
      </c>
      <c r="C335" s="22">
        <v>0</v>
      </c>
      <c r="D335" s="23"/>
      <c r="E335" s="23"/>
    </row>
    <row r="336" ht="24" customHeight="1" spans="1:5">
      <c r="A336" s="53" t="s">
        <v>275</v>
      </c>
      <c r="B336" s="22">
        <v>0</v>
      </c>
      <c r="C336" s="22">
        <v>0</v>
      </c>
      <c r="D336" s="23"/>
      <c r="E336" s="23"/>
    </row>
    <row r="337" spans="2:2">
      <c r="B337" s="58"/>
    </row>
    <row r="338" spans="2:2">
      <c r="B338" s="58"/>
    </row>
  </sheetData>
  <mergeCells count="2">
    <mergeCell ref="A2:C2"/>
    <mergeCell ref="A3:C3"/>
  </mergeCells>
  <conditionalFormatting sqref="A12">
    <cfRule type="expression" dxfId="0" priority="1" stopIfTrue="1">
      <formula>"len($A:$A)=3"</formula>
    </cfRule>
  </conditionalFormatting>
  <printOptions horizontalCentered="1"/>
  <pageMargins left="0.160416666666667" right="0.160416666666667" top="0.605555555555556" bottom="0.684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</cp:lastModifiedBy>
  <dcterms:created xsi:type="dcterms:W3CDTF">2019-12-09T08:06:00Z</dcterms:created>
  <dcterms:modified xsi:type="dcterms:W3CDTF">2021-01-20T07:49:39Z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