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 " sheetId="1" r:id="rId1"/>
  </sheets>
  <definedNames>
    <definedName name="_xlnm.Print_Titles" localSheetId="0">' '!$1:$5</definedName>
    <definedName name="_xlnm.Print_Area" localSheetId="0">' '!$A$1:$T$29</definedName>
  </definedNames>
  <calcPr fullCalcOnLoad="1"/>
</workbook>
</file>

<file path=xl/sharedStrings.xml><?xml version="1.0" encoding="utf-8"?>
<sst xmlns="http://schemas.openxmlformats.org/spreadsheetml/2006/main" count="339" uniqueCount="164">
  <si>
    <t>勐海县2022年职业技能培训补贴资金汇总表</t>
  </si>
  <si>
    <t>填表单位：勐海县公共就业和人才服务中心                                                                                   填表日期：2022-12-14</t>
  </si>
  <si>
    <t>序号</t>
  </si>
  <si>
    <t>培训地点</t>
  </si>
  <si>
    <t>培训工种</t>
  </si>
  <si>
    <t>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</si>
  <si>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</si>
  <si>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</si>
  <si>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</si>
  <si>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</si>
  <si>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</si>
  <si>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</si>
  <si>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支付培训补贴（每人）</t>
  </si>
  <si>
    <t>支付培训补贴资金来源</t>
  </si>
  <si>
    <t>中央就业补助资金支付</t>
  </si>
  <si>
    <t>合计（元）</t>
  </si>
  <si>
    <t>补贴标准依据</t>
  </si>
  <si>
    <t>中央就业补助资金支付建档立卡户培训补贴金额</t>
  </si>
  <si>
    <t>中央就业补助资金支付非建档立卡户培训补贴金额</t>
  </si>
  <si>
    <t>小计</t>
  </si>
  <si>
    <t>建档立卡户参加培训天数</t>
  </si>
  <si>
    <t>建档立卡生活费补贴 （60元/人·天）</t>
  </si>
  <si>
    <t>建档立卡交通费补贴 （20元/人·天）</t>
  </si>
  <si>
    <t>勐海县勐阿镇嘎赛村委会嘎赛村</t>
  </si>
  <si>
    <t>中式烹调师</t>
  </si>
  <si>
    <t>技能等级证书（生产设计管理类）</t>
  </si>
  <si>
    <t xml:space="preserve">西双版纳金蓝领职业培训学校  </t>
  </si>
  <si>
    <t>2022.9.18-2022.10.2</t>
  </si>
  <si>
    <t>云人社函〔2022〕71号、云政办发〔2022〕9号</t>
  </si>
  <si>
    <t>勐海县勐阿镇纳京村委会一组</t>
  </si>
  <si>
    <t>家政服务员</t>
  </si>
  <si>
    <t>2022.9.23-
2022.11.9</t>
  </si>
  <si>
    <t>1人12天
6人13天
33人14天
6人15天</t>
  </si>
  <si>
    <t>12×60=720
78×60=4680
462×60=27720
90×60=5400</t>
  </si>
  <si>
    <t>12×20=240
78×20=1560
462×20=9240
90×20=1800</t>
  </si>
  <si>
    <t>勐海县勐阿镇嘎赛村委会曼本小组</t>
  </si>
  <si>
    <t>美容师</t>
  </si>
  <si>
    <t>技能等级证书（服务类）</t>
  </si>
  <si>
    <t>勐海县西定乡暖和村委会曼仗大寨</t>
  </si>
  <si>
    <t>2022.9.24-
2022.11.10</t>
  </si>
  <si>
    <t>6人14天
43人15天</t>
  </si>
  <si>
    <t>84×60=5040
645×60=38700</t>
  </si>
  <si>
    <t>84×20=1680
645×20=12900</t>
  </si>
  <si>
    <t>勐海县勐阿镇纳京村委会帕练</t>
  </si>
  <si>
    <t>2022.11.17-
2022.12.1</t>
  </si>
  <si>
    <t>1人14天
48人15天</t>
  </si>
  <si>
    <t>14×60=840
720×60=43200</t>
  </si>
  <si>
    <t>14×20=280
720×20=14400</t>
  </si>
  <si>
    <t>勐海县勐阿镇嘎赛村委会城子小组</t>
  </si>
  <si>
    <t>2022.11.10-
2022.11.24</t>
  </si>
  <si>
    <t>勐海县西定乡曼玛村委会曼玛三队</t>
  </si>
  <si>
    <t>养老护理员</t>
  </si>
  <si>
    <t>2022.11.13-
2022.11.27</t>
  </si>
  <si>
    <t>3人14天
47人15天</t>
  </si>
  <si>
    <t>42×60=2520
705×60=42300</t>
  </si>
  <si>
    <t>勐海县西定乡旧过村旧过大寨</t>
  </si>
  <si>
    <t>2022.11.15-
2022.11.29</t>
  </si>
  <si>
    <t>1人13天
10人14天
38人15天</t>
  </si>
  <si>
    <t>13×60=780
140×60=8400
570×60=34200</t>
  </si>
  <si>
    <t>2022.11.18-
2022.12.2</t>
  </si>
  <si>
    <t>勐海县西定乡旧过村委会曼蚌小寨</t>
  </si>
  <si>
    <t xml:space="preserve">养老护理员
</t>
  </si>
  <si>
    <t>2022.11.19-
2022.12.3</t>
  </si>
  <si>
    <t>3人13天
15人14天
30人15天</t>
  </si>
  <si>
    <t>39×60=2340
210×60=12600
450×60=27000</t>
  </si>
  <si>
    <t>家居清洁</t>
  </si>
  <si>
    <t>专项能力证书（服务类）</t>
  </si>
  <si>
    <t>2022.11.21-
2022.11.28</t>
  </si>
  <si>
    <t>2人7天
41人8天</t>
  </si>
  <si>
    <t>14×60=840
328×60=19680</t>
  </si>
  <si>
    <t>14×20=280
328×20=6560</t>
  </si>
  <si>
    <t>勐海县勐海镇曼兴村</t>
  </si>
  <si>
    <t>茶艺师</t>
  </si>
  <si>
    <t>技能等级证书（生产制造类)</t>
  </si>
  <si>
    <t>傣乡巾帼职业培训学校</t>
  </si>
  <si>
    <t>2022.9.15-2022.9.29</t>
  </si>
  <si>
    <t>云人社函[2022]71号、云政办发[2022]9号</t>
  </si>
  <si>
    <t>勐海县勐海镇景囡社区</t>
  </si>
  <si>
    <t>评茶员</t>
  </si>
  <si>
    <t>2022.11.05-2022.11.19</t>
  </si>
  <si>
    <t>勐海县格朗和乡帕真村委会</t>
  </si>
  <si>
    <t>服装缝纫</t>
  </si>
  <si>
    <t>专项能力证书（生产制造类)</t>
  </si>
  <si>
    <t>2022.11.06-2022.11.13</t>
  </si>
  <si>
    <t>2022.11.07-2022.11.21</t>
  </si>
  <si>
    <t>勐海县布朗山乡曼囡村委会曼班二队</t>
  </si>
  <si>
    <t>2022.11.14-2022.11.28</t>
  </si>
  <si>
    <t>勐海县格朗和乡苏湖村委会</t>
  </si>
  <si>
    <t>2022.11.15-2022.11.22</t>
  </si>
  <si>
    <t>勐海县格朗和乡帕沙村委会</t>
  </si>
  <si>
    <t>2022.11.21-2022.11.28</t>
  </si>
  <si>
    <t>勐海县勐海镇曼短村委会曼腊村</t>
  </si>
  <si>
    <t>妆面定制</t>
  </si>
  <si>
    <t>2022.11.21-2022.11.29</t>
  </si>
  <si>
    <t>民族歌舞表演</t>
  </si>
  <si>
    <t>勐海县格朗和乡帕宫村委会</t>
  </si>
  <si>
    <t>2022.11.24-2022.12.01</t>
  </si>
  <si>
    <t>2022.12.01-2022.12.08</t>
  </si>
  <si>
    <t>勐海县勐混镇景勐混村委会曼回小组</t>
  </si>
  <si>
    <t>茶叶加工工（初级）</t>
  </si>
  <si>
    <t>云南睿博职业培训学校</t>
  </si>
  <si>
    <t>2022.9.12-2022.9.26</t>
  </si>
  <si>
    <t>勐海县勐混镇曼冈村委会</t>
  </si>
  <si>
    <t>评茶员（初级）</t>
  </si>
  <si>
    <t>勐海县勐往乡糯东村委会</t>
  </si>
  <si>
    <t>美容师（初级）</t>
  </si>
  <si>
    <t>2022.11.12-2022.11.26</t>
  </si>
  <si>
    <t>勐海县布朗山乡勐昂村委会</t>
  </si>
  <si>
    <t>2022.11.20-2022.11.27</t>
  </si>
  <si>
    <t>1人8天2人7天</t>
  </si>
  <si>
    <t>1人8天480元2人7天840元</t>
  </si>
  <si>
    <t>勐海县勐往乡勐往村委会</t>
  </si>
  <si>
    <t>西式面点师（初级）</t>
  </si>
  <si>
    <t>2022.11.20-2022.12.4</t>
  </si>
  <si>
    <t>勐海县格朗河乡南糯山村委会</t>
  </si>
  <si>
    <t>2022.11.26-2022.12.3</t>
  </si>
  <si>
    <t>勐海县勐满镇关双村委会曼帕小组</t>
  </si>
  <si>
    <t>云南穗丰职业培训学校有限公司</t>
  </si>
  <si>
    <t>2022.9.22-2022.9.29</t>
  </si>
  <si>
    <t xml:space="preserve">
 8</t>
  </si>
  <si>
    <t>1人8天480</t>
  </si>
  <si>
    <t>勐海县勐满镇关双村委会关双小组</t>
  </si>
  <si>
    <t>2022.11.13-2022.11.20</t>
  </si>
  <si>
    <t>2人8天960</t>
  </si>
  <si>
    <t>勐海县勐满镇关双村委会吉良小组</t>
  </si>
  <si>
    <t>2022.11.11— 2022.11.18</t>
  </si>
  <si>
    <t>11人8天5280</t>
  </si>
  <si>
    <t>勐海县勐遮镇曼勐养委会曼来小组</t>
  </si>
  <si>
    <t>砌筑工</t>
  </si>
  <si>
    <t>2022.11.6-2022..11.20</t>
  </si>
  <si>
    <t>勐海县勐遮镇曼燕村委会曼朗小组</t>
  </si>
  <si>
    <t>2022.11.13-2022.11.27</t>
  </si>
  <si>
    <t>勐海县勐遮镇曼令村委会曼回小组</t>
  </si>
  <si>
    <t>农艺工</t>
  </si>
  <si>
    <t>勐海县勐遮镇南楞村委会安乐村</t>
  </si>
  <si>
    <t>2022.11.22-2022.11.29</t>
  </si>
  <si>
    <t>1人7天      4人8天</t>
  </si>
  <si>
    <r>
      <t>60</t>
    </r>
    <r>
      <rPr>
        <b/>
        <sz val="16"/>
        <rFont val="Arial"/>
        <family val="2"/>
      </rPr>
      <t>×</t>
    </r>
    <r>
      <rPr>
        <b/>
        <sz val="16"/>
        <rFont val="宋体"/>
        <family val="0"/>
      </rPr>
      <t>7=420     60</t>
    </r>
    <r>
      <rPr>
        <b/>
        <sz val="16"/>
        <rFont val="Arial"/>
        <family val="2"/>
      </rPr>
      <t>×</t>
    </r>
    <r>
      <rPr>
        <b/>
        <sz val="16"/>
        <rFont val="宋体"/>
        <family val="0"/>
      </rPr>
      <t>32=1920</t>
    </r>
  </si>
  <si>
    <t>中式烹  调师</t>
  </si>
  <si>
    <t>2022.11.24-2022.12.8</t>
  </si>
  <si>
    <t>勐海县勐海镇景囡社区居民委员会</t>
  </si>
  <si>
    <t>网络创业培训</t>
  </si>
  <si>
    <t>培训合格证书（创业培训类）</t>
  </si>
  <si>
    <t xml:space="preserve">昆明市官渡区玄同人力资源职业培训学校 </t>
  </si>
  <si>
    <t>2022.11.12-2022.11.18</t>
  </si>
  <si>
    <t>2022.11.19-2022.11.25</t>
  </si>
  <si>
    <t>勐海县勐海镇象山社区居民委员会</t>
  </si>
  <si>
    <t>2022.11.21-2022.11.27</t>
  </si>
  <si>
    <t>勐海县勐海镇沿河社区居民委员会</t>
  </si>
  <si>
    <t>2022.11.24-2022.11.30</t>
  </si>
  <si>
    <t>勐海县勐宋乡曼方村委会</t>
  </si>
  <si>
    <t>交通行业职业培训学校</t>
  </si>
  <si>
    <t>2022.7.08-2022.7.15</t>
  </si>
  <si>
    <t>勐海县勐宋乡曼迈村委会</t>
  </si>
  <si>
    <t>2022.7.19-2022.7.26</t>
  </si>
  <si>
    <t>勐海县勐宋乡曼迈村委会曼丙小组</t>
  </si>
  <si>
    <t>2022.8.04-2022.8.11</t>
  </si>
  <si>
    <t>勐海县勐宋乡大曼吕</t>
  </si>
  <si>
    <t>2022.8.11-2022.8.18</t>
  </si>
  <si>
    <t>勐海县勐宋乡曼吕</t>
  </si>
  <si>
    <t>2022.8.31-2022.9.07</t>
  </si>
  <si>
    <t>勐海县勐宋乡三迈村委会</t>
  </si>
  <si>
    <t>2022.9.17-2022.9.24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</si>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</sst>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sz val="16"/>
      <name val="宋体"/>
      <family val="0"/>
    </font>
    <font>
      <b/>
      <sz val="16"/>
      <color indexed="23"/>
      <name val="宋体"/>
      <family val="0"/>
    </font>
    <font>
      <b/>
      <sz val="16"/>
      <color indexed="40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6"/>
      <name val="Arial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6"/>
      <color theme="1"/>
      <name val="宋体"/>
      <family val="0"/>
    </font>
    <font>
      <b/>
      <sz val="16"/>
      <color rgb="FFFF0000"/>
      <name val="宋体"/>
      <family val="0"/>
    </font>
    <font>
      <b/>
      <sz val="16"/>
      <color theme="1"/>
      <name val="Calibri"/>
      <family val="0"/>
    </font>
    <font>
      <b/>
      <sz val="16"/>
      <color rgb="FF666666"/>
      <name val="宋体"/>
      <family val="0"/>
    </font>
    <font>
      <b/>
      <sz val="16"/>
      <color rgb="FF00B0F0"/>
      <name val="宋体"/>
      <family val="0"/>
    </font>
    <font>
      <b/>
      <sz val="16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 vertical="center"/>
      <protection/>
    </xf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3" applyNumberFormat="0" applyFill="0" applyAlignment="0" applyProtection="0"/>
    <xf numFmtId="0" fontId="29" fillId="0" borderId="0">
      <alignment vertical="center"/>
      <protection/>
    </xf>
    <xf numFmtId="0" fontId="20" fillId="7" borderId="0" applyNumberFormat="0" applyBorder="0" applyAlignment="0" applyProtection="0"/>
    <xf numFmtId="0" fontId="13" fillId="0" borderId="4" applyNumberFormat="0" applyFill="0" applyAlignment="0" applyProtection="0"/>
    <xf numFmtId="0" fontId="29" fillId="0" borderId="0">
      <alignment vertical="center"/>
      <protection/>
    </xf>
    <xf numFmtId="0" fontId="20" fillId="3" borderId="0" applyNumberFormat="0" applyBorder="0" applyAlignment="0" applyProtection="0"/>
    <xf numFmtId="0" fontId="25" fillId="2" borderId="5" applyNumberFormat="0" applyAlignment="0" applyProtection="0"/>
    <xf numFmtId="0" fontId="23" fillId="2" borderId="1" applyNumberFormat="0" applyAlignment="0" applyProtection="0"/>
    <xf numFmtId="0" fontId="28" fillId="8" borderId="6" applyNumberFormat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12" fillId="9" borderId="0" applyNumberFormat="0" applyBorder="0" applyAlignment="0" applyProtection="0"/>
    <xf numFmtId="0" fontId="19" fillId="11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0" fillId="16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0">
      <alignment vertical="center"/>
      <protection/>
    </xf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14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left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68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35" fillId="19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5" fillId="19" borderId="10" xfId="68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 wrapText="1"/>
    </xf>
    <xf numFmtId="0" fontId="35" fillId="19" borderId="13" xfId="0" applyFont="1" applyFill="1" applyBorder="1" applyAlignment="1">
      <alignment horizontal="center" vertical="center" wrapText="1"/>
    </xf>
    <xf numFmtId="176" fontId="5" fillId="19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19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76" fontId="5" fillId="19" borderId="21" xfId="0" applyNumberFormat="1" applyFont="1" applyFill="1" applyBorder="1" applyAlignment="1">
      <alignment horizontal="center" vertical="center" wrapText="1"/>
    </xf>
    <xf numFmtId="176" fontId="5" fillId="19" borderId="2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35" fillId="19" borderId="23" xfId="68" applyFont="1" applyFill="1" applyBorder="1" applyAlignment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5" fillId="0" borderId="10" xfId="68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76" fontId="4" fillId="19" borderId="0" xfId="0" applyNumberFormat="1" applyFont="1" applyFill="1" applyBorder="1" applyAlignment="1">
      <alignment horizontal="center" vertical="center"/>
    </xf>
    <xf numFmtId="176" fontId="5" fillId="19" borderId="9" xfId="0" applyNumberFormat="1" applyFont="1" applyFill="1" applyBorder="1" applyAlignment="1">
      <alignment horizontal="left" vertical="center" wrapText="1"/>
    </xf>
    <xf numFmtId="0" fontId="5" fillId="19" borderId="10" xfId="69" applyFont="1" applyFill="1" applyBorder="1" applyAlignment="1">
      <alignment horizontal="center" vertical="center" wrapText="1"/>
      <protection/>
    </xf>
    <xf numFmtId="0" fontId="5" fillId="19" borderId="10" xfId="70" applyFont="1" applyFill="1" applyBorder="1" applyAlignment="1">
      <alignment horizontal="center" vertical="center" wrapText="1"/>
      <protection/>
    </xf>
    <xf numFmtId="0" fontId="11" fillId="19" borderId="10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5" fillId="19" borderId="13" xfId="69" applyFont="1" applyFill="1" applyBorder="1" applyAlignment="1">
      <alignment horizontal="center" vertical="center" wrapText="1"/>
      <protection/>
    </xf>
    <xf numFmtId="0" fontId="5" fillId="19" borderId="13" xfId="70" applyFont="1" applyFill="1" applyBorder="1" applyAlignment="1">
      <alignment horizontal="center" vertical="center" wrapText="1"/>
      <protection/>
    </xf>
    <xf numFmtId="177" fontId="5" fillId="19" borderId="22" xfId="0" applyNumberFormat="1" applyFont="1" applyFill="1" applyBorder="1" applyAlignment="1">
      <alignment horizontal="center" vertical="center" wrapText="1"/>
    </xf>
    <xf numFmtId="176" fontId="5" fillId="19" borderId="33" xfId="0" applyNumberFormat="1" applyFont="1" applyFill="1" applyBorder="1" applyAlignment="1">
      <alignment horizontal="center" vertical="center" wrapText="1"/>
    </xf>
    <xf numFmtId="177" fontId="5" fillId="19" borderId="33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177" fontId="35" fillId="19" borderId="22" xfId="0" applyNumberFormat="1" applyFont="1" applyFill="1" applyBorder="1" applyAlignment="1">
      <alignment horizontal="center" vertical="center" wrapText="1"/>
    </xf>
    <xf numFmtId="177" fontId="35" fillId="19" borderId="35" xfId="0" applyNumberFormat="1" applyFont="1" applyFill="1" applyBorder="1" applyAlignment="1">
      <alignment horizontal="center" vertical="center" wrapText="1"/>
    </xf>
    <xf numFmtId="177" fontId="5" fillId="19" borderId="35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horizontal="center" vertical="center" wrapText="1"/>
    </xf>
    <xf numFmtId="177" fontId="40" fillId="19" borderId="10" xfId="0" applyNumberFormat="1" applyFont="1" applyFill="1" applyBorder="1" applyAlignment="1">
      <alignment horizontal="center" vertical="center" wrapText="1"/>
    </xf>
    <xf numFmtId="177" fontId="5" fillId="19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7" fontId="40" fillId="19" borderId="16" xfId="0" applyNumberFormat="1" applyFont="1" applyFill="1" applyBorder="1" applyAlignment="1">
      <alignment horizontal="center" vertical="center" wrapText="1"/>
    </xf>
    <xf numFmtId="177" fontId="5" fillId="19" borderId="16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/>
    </xf>
    <xf numFmtId="177" fontId="36" fillId="19" borderId="20" xfId="0" applyNumberFormat="1" applyFont="1" applyFill="1" applyBorder="1" applyAlignment="1">
      <alignment horizontal="center" vertical="center" wrapText="1"/>
    </xf>
    <xf numFmtId="176" fontId="5" fillId="19" borderId="10" xfId="0" applyNumberFormat="1" applyFont="1" applyFill="1" applyBorder="1" applyAlignment="1">
      <alignment horizontal="center" vertical="center" wrapText="1"/>
    </xf>
    <xf numFmtId="177" fontId="5" fillId="19" borderId="10" xfId="0" applyNumberFormat="1" applyFont="1" applyFill="1" applyBorder="1" applyAlignment="1">
      <alignment horizontal="center" vertical="center" wrapText="1"/>
    </xf>
    <xf numFmtId="177" fontId="36" fillId="19" borderId="10" xfId="0" applyNumberFormat="1" applyFont="1" applyFill="1" applyBorder="1" applyAlignment="1">
      <alignment horizontal="center" vertical="center" wrapText="1"/>
    </xf>
    <xf numFmtId="177" fontId="35" fillId="19" borderId="10" xfId="0" applyNumberFormat="1" applyFont="1" applyFill="1" applyBorder="1" applyAlignment="1">
      <alignment horizontal="center" vertical="center" wrapText="1"/>
    </xf>
    <xf numFmtId="0" fontId="5" fillId="19" borderId="36" xfId="70" applyFont="1" applyFill="1" applyBorder="1" applyAlignment="1">
      <alignment horizontal="center" vertical="center" wrapText="1"/>
      <protection/>
    </xf>
    <xf numFmtId="177" fontId="5" fillId="19" borderId="20" xfId="0" applyNumberFormat="1" applyFont="1" applyFill="1" applyBorder="1" applyAlignment="1">
      <alignment horizontal="center" vertical="center" wrapText="1"/>
    </xf>
    <xf numFmtId="176" fontId="5" fillId="19" borderId="37" xfId="0" applyNumberFormat="1" applyFont="1" applyFill="1" applyBorder="1" applyAlignment="1">
      <alignment horizontal="center" vertical="center" wrapText="1"/>
    </xf>
    <xf numFmtId="177" fontId="5" fillId="19" borderId="37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36" fillId="19" borderId="22" xfId="0" applyNumberFormat="1" applyFont="1" applyFill="1" applyBorder="1" applyAlignment="1">
      <alignment horizontal="center" vertical="center" wrapText="1"/>
    </xf>
    <xf numFmtId="0" fontId="5" fillId="0" borderId="13" xfId="69" applyFont="1" applyFill="1" applyBorder="1" applyAlignment="1">
      <alignment horizontal="center" vertical="center" wrapText="1"/>
      <protection/>
    </xf>
    <xf numFmtId="178" fontId="5" fillId="0" borderId="13" xfId="70" applyNumberFormat="1" applyFont="1" applyFill="1" applyBorder="1" applyAlignment="1">
      <alignment horizontal="center" vertical="center" wrapText="1"/>
      <protection/>
    </xf>
    <xf numFmtId="177" fontId="5" fillId="0" borderId="22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/>
    </xf>
    <xf numFmtId="177" fontId="35" fillId="0" borderId="22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36" fillId="0" borderId="14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36" fillId="0" borderId="22" xfId="0" applyNumberFormat="1" applyFont="1" applyFill="1" applyBorder="1" applyAlignment="1">
      <alignment horizontal="center" vertical="center"/>
    </xf>
    <xf numFmtId="0" fontId="36" fillId="0" borderId="2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39" fillId="19" borderId="10" xfId="0" applyNumberFormat="1" applyFont="1" applyFill="1" applyBorder="1" applyAlignment="1">
      <alignment horizontal="center" vertical="center" wrapText="1"/>
    </xf>
    <xf numFmtId="177" fontId="5" fillId="19" borderId="22" xfId="0" applyNumberFormat="1" applyFont="1" applyFill="1" applyBorder="1" applyAlignment="1">
      <alignment horizontal="center" vertical="center" wrapText="1"/>
    </xf>
    <xf numFmtId="177" fontId="5" fillId="0" borderId="34" xfId="0" applyNumberFormat="1" applyFont="1" applyBorder="1" applyAlignment="1">
      <alignment horizontal="center" vertical="center"/>
    </xf>
    <xf numFmtId="177" fontId="5" fillId="19" borderId="35" xfId="0" applyNumberFormat="1" applyFont="1" applyFill="1" applyBorder="1" applyAlignment="1">
      <alignment horizontal="center" vertical="center" wrapText="1"/>
    </xf>
    <xf numFmtId="177" fontId="5" fillId="19" borderId="16" xfId="0" applyNumberFormat="1" applyFont="1" applyFill="1" applyBorder="1" applyAlignment="1">
      <alignment horizontal="center" vertical="center" wrapText="1"/>
    </xf>
    <xf numFmtId="177" fontId="36" fillId="0" borderId="20" xfId="0" applyNumberFormat="1" applyFont="1" applyBorder="1" applyAlignment="1">
      <alignment horizontal="center" vertical="center"/>
    </xf>
    <xf numFmtId="177" fontId="36" fillId="19" borderId="2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7" fontId="36" fillId="19" borderId="10" xfId="0" applyNumberFormat="1" applyFont="1" applyFill="1" applyBorder="1" applyAlignment="1">
      <alignment horizontal="center" vertical="center" wrapText="1"/>
    </xf>
    <xf numFmtId="177" fontId="5" fillId="19" borderId="20" xfId="0" applyNumberFormat="1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177" fontId="36" fillId="19" borderId="3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177" fontId="5" fillId="19" borderId="13" xfId="0" applyNumberFormat="1" applyFont="1" applyFill="1" applyBorder="1" applyAlignment="1">
      <alignment horizontal="center" vertical="center" wrapText="1"/>
    </xf>
    <xf numFmtId="177" fontId="36" fillId="19" borderId="32" xfId="0" applyNumberFormat="1" applyFont="1" applyFill="1" applyBorder="1" applyAlignment="1">
      <alignment horizontal="center" vertical="center" wrapText="1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1" xfId="67"/>
    <cellStyle name="常规_Sheet1_2" xfId="68"/>
    <cellStyle name="常规_Sheet1_3" xfId="69"/>
    <cellStyle name="常规_Sheet1_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77" zoomScaleNormal="77" zoomScaleSheetLayoutView="100" workbookViewId="0" topLeftCell="A1">
      <pane ySplit="5" topLeftCell="A6" activePane="bottomLeft" state="frozen"/>
      <selection pane="bottomLeft" activeCell="A1" sqref="A1:T1"/>
    </sheetView>
  </sheetViews>
  <sheetFormatPr defaultColWidth="9.00390625" defaultRowHeight="14.25"/>
  <cols>
    <col min="1" max="1" width="6.75390625" style="4" customWidth="1"/>
    <col min="2" max="2" width="17.375" style="5" customWidth="1"/>
    <col min="3" max="3" width="10.625" style="4" customWidth="1"/>
    <col min="4" max="4" width="20.25390625" style="4" customWidth="1"/>
    <col min="5" max="5" width="21.625" style="4" customWidth="1"/>
    <col min="6" max="6" width="10.625" style="4" customWidth="1"/>
    <col min="7" max="7" width="7.00390625" style="4" customWidth="1"/>
    <col min="8" max="8" width="7.50390625" style="4" customWidth="1"/>
    <col min="9" max="9" width="10.625" style="4" customWidth="1"/>
    <col min="10" max="10" width="16.75390625" style="5" customWidth="1"/>
    <col min="11" max="11" width="14.625" style="4" customWidth="1"/>
    <col min="12" max="12" width="17.875" style="6" customWidth="1"/>
    <col min="13" max="13" width="20.625" style="4" customWidth="1"/>
    <col min="14" max="14" width="18.625" style="4" customWidth="1"/>
    <col min="15" max="15" width="8.625" style="4" customWidth="1"/>
    <col min="16" max="17" width="20.625" style="4" customWidth="1"/>
    <col min="18" max="18" width="18.625" style="4" customWidth="1"/>
    <col min="19" max="19" width="20.625" style="4" customWidth="1"/>
    <col min="20" max="20" width="16.25390625" style="4" customWidth="1"/>
    <col min="21" max="16384" width="9.00390625" style="4" customWidth="1"/>
  </cols>
  <sheetData>
    <row r="1" spans="1:20" s="1" customFormat="1" ht="39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8"/>
      <c r="K1" s="7"/>
      <c r="L1" s="75"/>
      <c r="M1" s="7"/>
      <c r="N1" s="7"/>
      <c r="O1" s="7"/>
      <c r="P1" s="7"/>
      <c r="Q1" s="7"/>
      <c r="R1" s="7"/>
      <c r="S1" s="7"/>
      <c r="T1" s="7"/>
    </row>
    <row r="2" spans="1:20" s="1" customFormat="1" ht="20.25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76"/>
      <c r="M2" s="9"/>
      <c r="N2" s="9"/>
      <c r="O2" s="9"/>
      <c r="P2" s="9"/>
      <c r="Q2" s="9"/>
      <c r="R2" s="9"/>
      <c r="S2" s="9"/>
      <c r="T2" s="9"/>
    </row>
    <row r="3" spans="1:20" s="1" customFormat="1" ht="39.7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77" t="s">
        <v>11</v>
      </c>
      <c r="K3" s="78" t="s">
        <v>12</v>
      </c>
      <c r="L3" s="12" t="s">
        <v>13</v>
      </c>
      <c r="M3" s="12"/>
      <c r="N3" s="12"/>
      <c r="O3" s="12" t="s">
        <v>14</v>
      </c>
      <c r="P3" s="12"/>
      <c r="Q3" s="12"/>
      <c r="R3" s="12"/>
      <c r="S3" s="12" t="s">
        <v>15</v>
      </c>
      <c r="T3" s="11" t="s">
        <v>16</v>
      </c>
    </row>
    <row r="4" spans="1:20" s="1" customFormat="1" ht="36" customHeight="1">
      <c r="A4" s="11"/>
      <c r="B4" s="11"/>
      <c r="C4" s="11"/>
      <c r="D4" s="12"/>
      <c r="E4" s="11"/>
      <c r="F4" s="13"/>
      <c r="G4" s="13"/>
      <c r="H4" s="13"/>
      <c r="I4" s="13"/>
      <c r="J4" s="77"/>
      <c r="K4" s="78"/>
      <c r="L4" s="79" t="s">
        <v>17</v>
      </c>
      <c r="M4" s="79" t="s">
        <v>18</v>
      </c>
      <c r="N4" s="80" t="s">
        <v>19</v>
      </c>
      <c r="O4" s="12" t="s">
        <v>20</v>
      </c>
      <c r="P4" s="12" t="s">
        <v>21</v>
      </c>
      <c r="Q4" s="12" t="s">
        <v>22</v>
      </c>
      <c r="R4" s="12" t="s">
        <v>19</v>
      </c>
      <c r="S4" s="12"/>
      <c r="T4" s="11"/>
    </row>
    <row r="5" spans="1:20" s="1" customFormat="1" ht="45.75" customHeight="1">
      <c r="A5" s="11"/>
      <c r="B5" s="11"/>
      <c r="C5" s="11"/>
      <c r="D5" s="12"/>
      <c r="E5" s="11"/>
      <c r="F5" s="13"/>
      <c r="G5" s="13"/>
      <c r="H5" s="13"/>
      <c r="I5" s="13"/>
      <c r="J5" s="77"/>
      <c r="K5" s="78"/>
      <c r="L5" s="79"/>
      <c r="M5" s="79"/>
      <c r="N5" s="80"/>
      <c r="O5" s="12"/>
      <c r="P5" s="12"/>
      <c r="Q5" s="12"/>
      <c r="R5" s="12"/>
      <c r="S5" s="12"/>
      <c r="T5" s="11"/>
    </row>
    <row r="6" spans="1:20" s="1" customFormat="1" ht="120" customHeight="1">
      <c r="A6" s="11">
        <v>1</v>
      </c>
      <c r="B6" s="14" t="s">
        <v>23</v>
      </c>
      <c r="C6" s="15" t="s">
        <v>24</v>
      </c>
      <c r="D6" s="16" t="s">
        <v>25</v>
      </c>
      <c r="E6" s="17" t="s">
        <v>26</v>
      </c>
      <c r="F6" s="18">
        <v>50</v>
      </c>
      <c r="G6" s="18">
        <v>34</v>
      </c>
      <c r="H6" s="18">
        <v>0</v>
      </c>
      <c r="I6" s="18">
        <v>0</v>
      </c>
      <c r="J6" s="81" t="s">
        <v>27</v>
      </c>
      <c r="K6" s="82">
        <v>1600</v>
      </c>
      <c r="L6" s="83">
        <v>0</v>
      </c>
      <c r="M6" s="83">
        <v>54400</v>
      </c>
      <c r="N6" s="83">
        <v>54400</v>
      </c>
      <c r="O6" s="84">
        <v>0</v>
      </c>
      <c r="P6" s="85">
        <v>0</v>
      </c>
      <c r="Q6" s="85">
        <v>0</v>
      </c>
      <c r="R6" s="85">
        <v>0</v>
      </c>
      <c r="S6" s="127">
        <v>54400</v>
      </c>
      <c r="T6" s="64" t="s">
        <v>28</v>
      </c>
    </row>
    <row r="7" spans="1:20" s="1" customFormat="1" ht="120" customHeight="1">
      <c r="A7" s="11">
        <v>2</v>
      </c>
      <c r="B7" s="14" t="s">
        <v>29</v>
      </c>
      <c r="C7" s="15" t="s">
        <v>30</v>
      </c>
      <c r="D7" s="16" t="s">
        <v>25</v>
      </c>
      <c r="E7" s="17" t="s">
        <v>26</v>
      </c>
      <c r="F7" s="19">
        <v>50</v>
      </c>
      <c r="G7" s="19">
        <v>46</v>
      </c>
      <c r="H7" s="19">
        <v>46</v>
      </c>
      <c r="I7" s="19">
        <v>46</v>
      </c>
      <c r="J7" s="86" t="s">
        <v>31</v>
      </c>
      <c r="K7" s="87">
        <v>1920</v>
      </c>
      <c r="L7" s="88">
        <v>88320</v>
      </c>
      <c r="M7" s="88">
        <v>0</v>
      </c>
      <c r="N7" s="83">
        <v>88320</v>
      </c>
      <c r="O7" s="86" t="s">
        <v>32</v>
      </c>
      <c r="P7" s="86" t="s">
        <v>33</v>
      </c>
      <c r="Q7" s="86" t="s">
        <v>34</v>
      </c>
      <c r="R7" s="128">
        <v>51360</v>
      </c>
      <c r="S7" s="127">
        <v>139680</v>
      </c>
      <c r="T7" s="64" t="s">
        <v>28</v>
      </c>
    </row>
    <row r="8" spans="1:20" s="1" customFormat="1" ht="120" customHeight="1">
      <c r="A8" s="20">
        <v>3</v>
      </c>
      <c r="B8" s="14" t="s">
        <v>35</v>
      </c>
      <c r="C8" s="21" t="s">
        <v>36</v>
      </c>
      <c r="D8" s="22" t="s">
        <v>37</v>
      </c>
      <c r="E8" s="23" t="s">
        <v>26</v>
      </c>
      <c r="F8" s="24">
        <v>50</v>
      </c>
      <c r="G8" s="24">
        <v>49</v>
      </c>
      <c r="H8" s="24">
        <v>0</v>
      </c>
      <c r="I8" s="24">
        <v>0</v>
      </c>
      <c r="J8" s="86" t="s">
        <v>31</v>
      </c>
      <c r="K8" s="87">
        <v>1400</v>
      </c>
      <c r="L8" s="89">
        <v>0</v>
      </c>
      <c r="M8" s="89">
        <v>68600</v>
      </c>
      <c r="N8" s="90">
        <v>68600</v>
      </c>
      <c r="O8" s="91">
        <v>0</v>
      </c>
      <c r="P8" s="92">
        <v>0</v>
      </c>
      <c r="Q8" s="129">
        <v>0</v>
      </c>
      <c r="R8" s="128">
        <v>0</v>
      </c>
      <c r="S8" s="129">
        <v>68600</v>
      </c>
      <c r="T8" s="64" t="s">
        <v>28</v>
      </c>
    </row>
    <row r="9" spans="1:20" s="1" customFormat="1" ht="120" customHeight="1">
      <c r="A9" s="11">
        <v>4</v>
      </c>
      <c r="B9" s="25" t="s">
        <v>38</v>
      </c>
      <c r="C9" s="15" t="s">
        <v>30</v>
      </c>
      <c r="D9" s="16" t="s">
        <v>25</v>
      </c>
      <c r="E9" s="17" t="s">
        <v>26</v>
      </c>
      <c r="F9" s="26">
        <v>50</v>
      </c>
      <c r="G9" s="26">
        <v>50</v>
      </c>
      <c r="H9" s="26">
        <v>49</v>
      </c>
      <c r="I9" s="26">
        <v>49</v>
      </c>
      <c r="J9" s="86" t="s">
        <v>39</v>
      </c>
      <c r="K9" s="87">
        <v>1920</v>
      </c>
      <c r="L9" s="93">
        <v>94080</v>
      </c>
      <c r="M9" s="93">
        <v>1920</v>
      </c>
      <c r="N9" s="94">
        <v>96000</v>
      </c>
      <c r="O9" s="25" t="s">
        <v>40</v>
      </c>
      <c r="P9" s="95" t="s">
        <v>41</v>
      </c>
      <c r="Q9" s="25" t="s">
        <v>42</v>
      </c>
      <c r="R9" s="96">
        <v>58320</v>
      </c>
      <c r="S9" s="104">
        <v>154320</v>
      </c>
      <c r="T9" s="64" t="s">
        <v>28</v>
      </c>
    </row>
    <row r="10" spans="1:20" s="1" customFormat="1" ht="120" customHeight="1">
      <c r="A10" s="11">
        <v>5</v>
      </c>
      <c r="B10" s="25" t="s">
        <v>43</v>
      </c>
      <c r="C10" s="15" t="s">
        <v>30</v>
      </c>
      <c r="D10" s="16" t="s">
        <v>25</v>
      </c>
      <c r="E10" s="17" t="s">
        <v>26</v>
      </c>
      <c r="F10" s="26">
        <v>50</v>
      </c>
      <c r="G10" s="26">
        <v>49</v>
      </c>
      <c r="H10" s="26">
        <v>49</v>
      </c>
      <c r="I10" s="26">
        <v>49</v>
      </c>
      <c r="J10" s="86" t="s">
        <v>44</v>
      </c>
      <c r="K10" s="87">
        <v>1920</v>
      </c>
      <c r="L10" s="93">
        <v>94080</v>
      </c>
      <c r="M10" s="93">
        <v>0</v>
      </c>
      <c r="N10" s="94">
        <v>94080</v>
      </c>
      <c r="O10" s="25" t="s">
        <v>45</v>
      </c>
      <c r="P10" s="95" t="s">
        <v>46</v>
      </c>
      <c r="Q10" s="25" t="s">
        <v>47</v>
      </c>
      <c r="R10" s="96">
        <v>58720</v>
      </c>
      <c r="S10" s="104">
        <v>152800</v>
      </c>
      <c r="T10" s="64" t="s">
        <v>28</v>
      </c>
    </row>
    <row r="11" spans="1:20" s="1" customFormat="1" ht="120" customHeight="1">
      <c r="A11" s="11">
        <v>6</v>
      </c>
      <c r="B11" s="25" t="s">
        <v>48</v>
      </c>
      <c r="C11" s="25" t="s">
        <v>24</v>
      </c>
      <c r="D11" s="16" t="s">
        <v>25</v>
      </c>
      <c r="E11" s="17" t="s">
        <v>26</v>
      </c>
      <c r="F11" s="26">
        <v>50</v>
      </c>
      <c r="G11" s="26">
        <v>39</v>
      </c>
      <c r="H11" s="26">
        <v>0</v>
      </c>
      <c r="I11" s="26">
        <v>0</v>
      </c>
      <c r="J11" s="25" t="s">
        <v>49</v>
      </c>
      <c r="K11" s="26">
        <v>1600</v>
      </c>
      <c r="L11" s="93">
        <v>0</v>
      </c>
      <c r="M11" s="93">
        <v>62400</v>
      </c>
      <c r="N11" s="94">
        <v>62400</v>
      </c>
      <c r="O11" s="26">
        <v>0</v>
      </c>
      <c r="P11" s="96">
        <v>0</v>
      </c>
      <c r="Q11" s="96">
        <v>0</v>
      </c>
      <c r="R11" s="96">
        <v>0</v>
      </c>
      <c r="S11" s="104">
        <v>62400</v>
      </c>
      <c r="T11" s="64" t="s">
        <v>28</v>
      </c>
    </row>
    <row r="12" spans="1:20" s="1" customFormat="1" ht="120" customHeight="1">
      <c r="A12" s="11">
        <v>7</v>
      </c>
      <c r="B12" s="25" t="s">
        <v>50</v>
      </c>
      <c r="C12" s="15" t="s">
        <v>51</v>
      </c>
      <c r="D12" s="27" t="s">
        <v>37</v>
      </c>
      <c r="E12" s="17" t="s">
        <v>26</v>
      </c>
      <c r="F12" s="26">
        <v>50</v>
      </c>
      <c r="G12" s="26">
        <v>50</v>
      </c>
      <c r="H12" s="26">
        <v>50</v>
      </c>
      <c r="I12" s="26">
        <v>50</v>
      </c>
      <c r="J12" s="25" t="s">
        <v>52</v>
      </c>
      <c r="K12" s="26">
        <v>1680</v>
      </c>
      <c r="L12" s="93">
        <v>84000</v>
      </c>
      <c r="M12" s="93">
        <v>0</v>
      </c>
      <c r="N12" s="94">
        <v>84000</v>
      </c>
      <c r="O12" s="25" t="s">
        <v>53</v>
      </c>
      <c r="P12" s="95" t="s">
        <v>54</v>
      </c>
      <c r="Q12" s="96">
        <v>0</v>
      </c>
      <c r="R12" s="96">
        <v>44820</v>
      </c>
      <c r="S12" s="104">
        <v>128820</v>
      </c>
      <c r="T12" s="64" t="s">
        <v>28</v>
      </c>
    </row>
    <row r="13" spans="1:20" s="1" customFormat="1" ht="120" customHeight="1">
      <c r="A13" s="28">
        <v>8</v>
      </c>
      <c r="B13" s="25" t="s">
        <v>55</v>
      </c>
      <c r="C13" s="15" t="s">
        <v>51</v>
      </c>
      <c r="D13" s="27" t="s">
        <v>37</v>
      </c>
      <c r="E13" s="17" t="s">
        <v>26</v>
      </c>
      <c r="F13" s="29">
        <v>50</v>
      </c>
      <c r="G13" s="29">
        <v>49</v>
      </c>
      <c r="H13" s="29">
        <v>49</v>
      </c>
      <c r="I13" s="29">
        <v>49</v>
      </c>
      <c r="J13" s="97" t="s">
        <v>56</v>
      </c>
      <c r="K13" s="29">
        <v>1680</v>
      </c>
      <c r="L13" s="98">
        <v>82320</v>
      </c>
      <c r="M13" s="98">
        <v>0</v>
      </c>
      <c r="N13" s="99">
        <v>82320</v>
      </c>
      <c r="O13" s="97" t="s">
        <v>57</v>
      </c>
      <c r="P13" s="100" t="s">
        <v>58</v>
      </c>
      <c r="Q13" s="96">
        <v>0</v>
      </c>
      <c r="R13" s="101">
        <v>43380</v>
      </c>
      <c r="S13" s="130">
        <v>125700</v>
      </c>
      <c r="T13" s="64" t="s">
        <v>28</v>
      </c>
    </row>
    <row r="14" spans="1:20" s="1" customFormat="1" ht="120" customHeight="1">
      <c r="A14" s="28">
        <v>9</v>
      </c>
      <c r="B14" s="25" t="s">
        <v>48</v>
      </c>
      <c r="C14" s="25" t="s">
        <v>36</v>
      </c>
      <c r="D14" s="27" t="s">
        <v>37</v>
      </c>
      <c r="E14" s="17" t="s">
        <v>26</v>
      </c>
      <c r="F14" s="29">
        <v>47</v>
      </c>
      <c r="G14" s="29">
        <v>37</v>
      </c>
      <c r="H14" s="29">
        <v>0</v>
      </c>
      <c r="I14" s="29">
        <v>0</v>
      </c>
      <c r="J14" s="97" t="s">
        <v>59</v>
      </c>
      <c r="K14" s="29">
        <v>1400</v>
      </c>
      <c r="L14" s="98">
        <v>0</v>
      </c>
      <c r="M14" s="98">
        <v>51800</v>
      </c>
      <c r="N14" s="99">
        <v>51800</v>
      </c>
      <c r="O14" s="29">
        <v>0</v>
      </c>
      <c r="P14" s="101">
        <v>0</v>
      </c>
      <c r="Q14" s="96">
        <v>0</v>
      </c>
      <c r="R14" s="101">
        <v>0</v>
      </c>
      <c r="S14" s="130">
        <v>51800</v>
      </c>
      <c r="T14" s="64" t="s">
        <v>28</v>
      </c>
    </row>
    <row r="15" spans="1:20" s="1" customFormat="1" ht="120" customHeight="1">
      <c r="A15" s="28">
        <v>10</v>
      </c>
      <c r="B15" s="25" t="s">
        <v>60</v>
      </c>
      <c r="C15" s="30" t="s">
        <v>61</v>
      </c>
      <c r="D15" s="27" t="s">
        <v>37</v>
      </c>
      <c r="E15" s="17" t="s">
        <v>26</v>
      </c>
      <c r="F15" s="29">
        <v>50</v>
      </c>
      <c r="G15" s="29">
        <v>48</v>
      </c>
      <c r="H15" s="29">
        <v>48</v>
      </c>
      <c r="I15" s="29">
        <v>48</v>
      </c>
      <c r="J15" s="97" t="s">
        <v>62</v>
      </c>
      <c r="K15" s="29">
        <v>1680</v>
      </c>
      <c r="L15" s="98">
        <v>80640</v>
      </c>
      <c r="M15" s="98">
        <v>0</v>
      </c>
      <c r="N15" s="99">
        <v>80640</v>
      </c>
      <c r="O15" s="97" t="s">
        <v>63</v>
      </c>
      <c r="P15" s="100" t="s">
        <v>64</v>
      </c>
      <c r="Q15" s="96">
        <v>0</v>
      </c>
      <c r="R15" s="101">
        <v>41940</v>
      </c>
      <c r="S15" s="130">
        <v>122580</v>
      </c>
      <c r="T15" s="64" t="s">
        <v>28</v>
      </c>
    </row>
    <row r="16" spans="1:20" s="1" customFormat="1" ht="120" customHeight="1">
      <c r="A16" s="28">
        <v>11</v>
      </c>
      <c r="B16" s="25" t="s">
        <v>38</v>
      </c>
      <c r="C16" s="25" t="s">
        <v>65</v>
      </c>
      <c r="D16" s="25" t="s">
        <v>66</v>
      </c>
      <c r="E16" s="17" t="s">
        <v>26</v>
      </c>
      <c r="F16" s="29">
        <v>43</v>
      </c>
      <c r="G16" s="29">
        <v>43</v>
      </c>
      <c r="H16" s="29">
        <v>43</v>
      </c>
      <c r="I16" s="29">
        <v>43</v>
      </c>
      <c r="J16" s="97" t="s">
        <v>67</v>
      </c>
      <c r="K16" s="29">
        <v>800</v>
      </c>
      <c r="L16" s="98">
        <v>34400</v>
      </c>
      <c r="M16" s="98">
        <v>0</v>
      </c>
      <c r="N16" s="99">
        <v>34400</v>
      </c>
      <c r="O16" s="97" t="s">
        <v>68</v>
      </c>
      <c r="P16" s="100" t="s">
        <v>69</v>
      </c>
      <c r="Q16" s="97" t="s">
        <v>70</v>
      </c>
      <c r="R16" s="101">
        <v>27360</v>
      </c>
      <c r="S16" s="130">
        <v>61760</v>
      </c>
      <c r="T16" s="64" t="s">
        <v>28</v>
      </c>
    </row>
    <row r="17" spans="1:20" s="1" customFormat="1" ht="54.75" customHeight="1">
      <c r="A17" s="31" t="s">
        <v>19</v>
      </c>
      <c r="B17" s="32"/>
      <c r="C17" s="33"/>
      <c r="D17" s="34"/>
      <c r="E17" s="35"/>
      <c r="F17" s="35">
        <f aca="true" t="shared" si="0" ref="F17:I17">SUM(F6:F16)</f>
        <v>540</v>
      </c>
      <c r="G17" s="35">
        <f t="shared" si="0"/>
        <v>494</v>
      </c>
      <c r="H17" s="35">
        <f t="shared" si="0"/>
        <v>334</v>
      </c>
      <c r="I17" s="35">
        <f t="shared" si="0"/>
        <v>334</v>
      </c>
      <c r="J17" s="35"/>
      <c r="K17" s="35"/>
      <c r="L17" s="102">
        <f aca="true" t="shared" si="1" ref="L17:N17">SUM(L6:L16)</f>
        <v>557840</v>
      </c>
      <c r="M17" s="102">
        <f t="shared" si="1"/>
        <v>239120</v>
      </c>
      <c r="N17" s="102">
        <f t="shared" si="1"/>
        <v>796960</v>
      </c>
      <c r="O17" s="35"/>
      <c r="P17" s="35">
        <v>276960</v>
      </c>
      <c r="Q17" s="35">
        <v>48940</v>
      </c>
      <c r="R17" s="131">
        <f>SUM(R6:R16)</f>
        <v>325900</v>
      </c>
      <c r="S17" s="132">
        <f>SUM(S6:S16)</f>
        <v>1122860</v>
      </c>
      <c r="T17" s="133"/>
    </row>
    <row r="18" spans="1:20" s="2" customFormat="1" ht="120" customHeight="1">
      <c r="A18" s="11">
        <v>1</v>
      </c>
      <c r="B18" s="36" t="s">
        <v>71</v>
      </c>
      <c r="C18" s="15" t="s">
        <v>72</v>
      </c>
      <c r="D18" s="27" t="s">
        <v>73</v>
      </c>
      <c r="E18" s="17" t="s">
        <v>74</v>
      </c>
      <c r="F18" s="18">
        <v>35</v>
      </c>
      <c r="G18" s="18">
        <v>29</v>
      </c>
      <c r="H18" s="18">
        <v>1</v>
      </c>
      <c r="I18" s="18">
        <v>1</v>
      </c>
      <c r="J18" s="77" t="s">
        <v>75</v>
      </c>
      <c r="K18" s="78">
        <v>1920</v>
      </c>
      <c r="L18" s="94">
        <v>1920</v>
      </c>
      <c r="M18" s="94">
        <v>53760</v>
      </c>
      <c r="N18" s="94">
        <v>55680</v>
      </c>
      <c r="O18" s="103"/>
      <c r="P18" s="104"/>
      <c r="Q18" s="104"/>
      <c r="R18" s="104"/>
      <c r="S18" s="104">
        <v>55680</v>
      </c>
      <c r="T18" s="53" t="s">
        <v>76</v>
      </c>
    </row>
    <row r="19" spans="1:20" s="2" customFormat="1" ht="120" customHeight="1">
      <c r="A19" s="11">
        <v>2</v>
      </c>
      <c r="B19" s="36" t="s">
        <v>77</v>
      </c>
      <c r="C19" s="15" t="s">
        <v>78</v>
      </c>
      <c r="D19" s="27" t="s">
        <v>73</v>
      </c>
      <c r="E19" s="17" t="s">
        <v>74</v>
      </c>
      <c r="F19" s="18">
        <v>50</v>
      </c>
      <c r="G19" s="18">
        <v>41</v>
      </c>
      <c r="H19" s="18"/>
      <c r="I19" s="18"/>
      <c r="J19" s="77" t="s">
        <v>79</v>
      </c>
      <c r="K19" s="78">
        <v>1920</v>
      </c>
      <c r="L19" s="94"/>
      <c r="M19" s="94">
        <v>78720</v>
      </c>
      <c r="N19" s="94">
        <v>78720</v>
      </c>
      <c r="O19" s="103"/>
      <c r="P19" s="104"/>
      <c r="Q19" s="104"/>
      <c r="R19" s="104"/>
      <c r="S19" s="104">
        <v>78720</v>
      </c>
      <c r="T19" s="53" t="s">
        <v>76</v>
      </c>
    </row>
    <row r="20" spans="1:20" s="2" customFormat="1" ht="120" customHeight="1">
      <c r="A20" s="11">
        <v>3</v>
      </c>
      <c r="B20" s="36" t="s">
        <v>80</v>
      </c>
      <c r="C20" s="15" t="s">
        <v>81</v>
      </c>
      <c r="D20" s="27" t="s">
        <v>82</v>
      </c>
      <c r="E20" s="17" t="s">
        <v>74</v>
      </c>
      <c r="F20" s="18">
        <v>50</v>
      </c>
      <c r="G20" s="18">
        <v>50</v>
      </c>
      <c r="H20" s="18"/>
      <c r="I20" s="18"/>
      <c r="J20" s="77" t="s">
        <v>83</v>
      </c>
      <c r="K20" s="78">
        <v>900</v>
      </c>
      <c r="L20" s="94"/>
      <c r="M20" s="94">
        <v>45000</v>
      </c>
      <c r="N20" s="94">
        <v>45400</v>
      </c>
      <c r="O20" s="103"/>
      <c r="P20" s="104"/>
      <c r="Q20" s="104"/>
      <c r="R20" s="104"/>
      <c r="S20" s="104">
        <v>45400</v>
      </c>
      <c r="T20" s="53" t="s">
        <v>76</v>
      </c>
    </row>
    <row r="21" spans="1:20" s="2" customFormat="1" ht="120" customHeight="1">
      <c r="A21" s="11">
        <v>4</v>
      </c>
      <c r="B21" s="36" t="s">
        <v>77</v>
      </c>
      <c r="C21" s="15" t="s">
        <v>36</v>
      </c>
      <c r="D21" s="27" t="s">
        <v>37</v>
      </c>
      <c r="E21" s="17" t="s">
        <v>74</v>
      </c>
      <c r="F21" s="18">
        <v>46</v>
      </c>
      <c r="G21" s="18">
        <v>31</v>
      </c>
      <c r="H21" s="18">
        <v>2</v>
      </c>
      <c r="I21" s="18">
        <v>1</v>
      </c>
      <c r="J21" s="77" t="s">
        <v>84</v>
      </c>
      <c r="K21" s="78">
        <v>1400</v>
      </c>
      <c r="L21" s="94">
        <v>1400</v>
      </c>
      <c r="M21" s="94">
        <v>42000</v>
      </c>
      <c r="N21" s="94">
        <v>43400</v>
      </c>
      <c r="O21" s="103"/>
      <c r="P21" s="104"/>
      <c r="Q21" s="104"/>
      <c r="R21" s="104"/>
      <c r="S21" s="104">
        <v>43400</v>
      </c>
      <c r="T21" s="53" t="s">
        <v>76</v>
      </c>
    </row>
    <row r="22" spans="1:20" s="2" customFormat="1" ht="120" customHeight="1">
      <c r="A22" s="11">
        <v>5</v>
      </c>
      <c r="B22" s="36" t="s">
        <v>85</v>
      </c>
      <c r="C22" s="15" t="s">
        <v>78</v>
      </c>
      <c r="D22" s="27" t="s">
        <v>73</v>
      </c>
      <c r="E22" s="17" t="s">
        <v>74</v>
      </c>
      <c r="F22" s="18">
        <v>45</v>
      </c>
      <c r="G22" s="18">
        <v>17</v>
      </c>
      <c r="H22" s="18"/>
      <c r="I22" s="18"/>
      <c r="J22" s="77" t="s">
        <v>86</v>
      </c>
      <c r="K22" s="78">
        <v>1920</v>
      </c>
      <c r="L22" s="94"/>
      <c r="M22" s="94">
        <v>32640</v>
      </c>
      <c r="N22" s="94">
        <v>32640</v>
      </c>
      <c r="O22" s="103"/>
      <c r="P22" s="104"/>
      <c r="Q22" s="104"/>
      <c r="R22" s="104"/>
      <c r="S22" s="104">
        <v>32640</v>
      </c>
      <c r="T22" s="53" t="s">
        <v>76</v>
      </c>
    </row>
    <row r="23" spans="1:20" s="2" customFormat="1" ht="120" customHeight="1">
      <c r="A23" s="11">
        <v>6</v>
      </c>
      <c r="B23" s="36" t="s">
        <v>87</v>
      </c>
      <c r="C23" s="15" t="s">
        <v>81</v>
      </c>
      <c r="D23" s="27" t="s">
        <v>82</v>
      </c>
      <c r="E23" s="17" t="s">
        <v>74</v>
      </c>
      <c r="F23" s="18">
        <v>50</v>
      </c>
      <c r="G23" s="18">
        <v>42</v>
      </c>
      <c r="H23" s="18"/>
      <c r="I23" s="18"/>
      <c r="J23" s="77" t="s">
        <v>88</v>
      </c>
      <c r="K23" s="78">
        <v>900</v>
      </c>
      <c r="L23" s="94"/>
      <c r="M23" s="94">
        <v>37800</v>
      </c>
      <c r="N23" s="94">
        <v>37800</v>
      </c>
      <c r="O23" s="103"/>
      <c r="P23" s="104"/>
      <c r="Q23" s="104"/>
      <c r="R23" s="104"/>
      <c r="S23" s="104">
        <v>37800</v>
      </c>
      <c r="T23" s="53" t="s">
        <v>76</v>
      </c>
    </row>
    <row r="24" spans="1:20" s="2" customFormat="1" ht="120" customHeight="1">
      <c r="A24" s="11">
        <v>7</v>
      </c>
      <c r="B24" s="36" t="s">
        <v>89</v>
      </c>
      <c r="C24" s="15" t="s">
        <v>81</v>
      </c>
      <c r="D24" s="27" t="s">
        <v>82</v>
      </c>
      <c r="E24" s="17" t="s">
        <v>74</v>
      </c>
      <c r="F24" s="18">
        <v>45</v>
      </c>
      <c r="G24" s="18">
        <v>43</v>
      </c>
      <c r="H24" s="18">
        <v>6</v>
      </c>
      <c r="I24" s="18">
        <v>5</v>
      </c>
      <c r="J24" s="77" t="s">
        <v>90</v>
      </c>
      <c r="K24" s="78">
        <v>900</v>
      </c>
      <c r="L24" s="94">
        <v>4500</v>
      </c>
      <c r="M24" s="94">
        <v>34200</v>
      </c>
      <c r="N24" s="94">
        <v>38700</v>
      </c>
      <c r="O24" s="103"/>
      <c r="P24" s="104"/>
      <c r="Q24" s="104"/>
      <c r="R24" s="104"/>
      <c r="S24" s="104">
        <v>38700</v>
      </c>
      <c r="T24" s="53" t="s">
        <v>76</v>
      </c>
    </row>
    <row r="25" spans="1:20" ht="120" customHeight="1">
      <c r="A25" s="11">
        <v>8</v>
      </c>
      <c r="B25" s="36" t="s">
        <v>91</v>
      </c>
      <c r="C25" s="15" t="s">
        <v>92</v>
      </c>
      <c r="D25" s="27" t="s">
        <v>82</v>
      </c>
      <c r="E25" s="17" t="s">
        <v>74</v>
      </c>
      <c r="F25" s="18">
        <v>47</v>
      </c>
      <c r="G25" s="18">
        <v>24</v>
      </c>
      <c r="H25" s="18"/>
      <c r="I25" s="18"/>
      <c r="J25" s="77" t="s">
        <v>93</v>
      </c>
      <c r="K25" s="78">
        <v>900</v>
      </c>
      <c r="L25" s="94"/>
      <c r="M25" s="94">
        <v>21600</v>
      </c>
      <c r="N25" s="94">
        <v>21600</v>
      </c>
      <c r="O25" s="103"/>
      <c r="P25" s="104"/>
      <c r="Q25" s="104"/>
      <c r="R25" s="104"/>
      <c r="S25" s="104">
        <v>21600</v>
      </c>
      <c r="T25" s="53" t="s">
        <v>76</v>
      </c>
    </row>
    <row r="26" spans="1:20" ht="120" customHeight="1">
      <c r="A26" s="11">
        <v>9</v>
      </c>
      <c r="B26" s="36" t="s">
        <v>71</v>
      </c>
      <c r="C26" s="15" t="s">
        <v>94</v>
      </c>
      <c r="D26" s="27" t="s">
        <v>66</v>
      </c>
      <c r="E26" s="17" t="s">
        <v>74</v>
      </c>
      <c r="F26" s="26">
        <v>44</v>
      </c>
      <c r="G26" s="26">
        <v>38</v>
      </c>
      <c r="H26" s="26"/>
      <c r="I26" s="26"/>
      <c r="J26" s="25" t="s">
        <v>93</v>
      </c>
      <c r="K26" s="26">
        <v>960</v>
      </c>
      <c r="L26" s="105"/>
      <c r="M26" s="106">
        <v>36480</v>
      </c>
      <c r="N26" s="106">
        <v>36480</v>
      </c>
      <c r="O26" s="26"/>
      <c r="P26" s="26"/>
      <c r="Q26" s="26"/>
      <c r="R26" s="26"/>
      <c r="S26" s="106">
        <v>36480</v>
      </c>
      <c r="T26" s="53" t="s">
        <v>76</v>
      </c>
    </row>
    <row r="27" spans="1:20" ht="120" customHeight="1">
      <c r="A27" s="11">
        <v>10</v>
      </c>
      <c r="B27" s="36" t="s">
        <v>95</v>
      </c>
      <c r="C27" s="15" t="s">
        <v>81</v>
      </c>
      <c r="D27" s="25" t="s">
        <v>82</v>
      </c>
      <c r="E27" s="17" t="s">
        <v>74</v>
      </c>
      <c r="F27" s="26">
        <v>32</v>
      </c>
      <c r="G27" s="26">
        <v>28</v>
      </c>
      <c r="H27" s="26">
        <v>5</v>
      </c>
      <c r="I27" s="26">
        <v>4</v>
      </c>
      <c r="J27" s="25" t="s">
        <v>96</v>
      </c>
      <c r="K27" s="26">
        <v>900</v>
      </c>
      <c r="L27" s="106">
        <v>3600</v>
      </c>
      <c r="M27" s="106">
        <v>21600</v>
      </c>
      <c r="N27" s="106">
        <v>25200</v>
      </c>
      <c r="O27" s="26"/>
      <c r="P27" s="26"/>
      <c r="Q27" s="26"/>
      <c r="R27" s="26"/>
      <c r="S27" s="106">
        <v>25200</v>
      </c>
      <c r="T27" s="53" t="s">
        <v>76</v>
      </c>
    </row>
    <row r="28" spans="1:20" ht="120" customHeight="1">
      <c r="A28" s="11">
        <v>11</v>
      </c>
      <c r="B28" s="36" t="s">
        <v>80</v>
      </c>
      <c r="C28" s="15" t="s">
        <v>81</v>
      </c>
      <c r="D28" s="25" t="s">
        <v>82</v>
      </c>
      <c r="E28" s="17" t="s">
        <v>74</v>
      </c>
      <c r="F28" s="26">
        <v>38</v>
      </c>
      <c r="G28" s="26">
        <v>35</v>
      </c>
      <c r="H28" s="26">
        <v>3</v>
      </c>
      <c r="I28" s="26">
        <v>3</v>
      </c>
      <c r="J28" s="25" t="s">
        <v>97</v>
      </c>
      <c r="K28" s="26">
        <v>900</v>
      </c>
      <c r="L28" s="106">
        <v>2700</v>
      </c>
      <c r="M28" s="106">
        <v>28800</v>
      </c>
      <c r="N28" s="106">
        <v>31500</v>
      </c>
      <c r="O28" s="26"/>
      <c r="P28" s="26"/>
      <c r="Q28" s="26"/>
      <c r="R28" s="26"/>
      <c r="S28" s="106">
        <v>31500</v>
      </c>
      <c r="T28" s="53" t="s">
        <v>76</v>
      </c>
    </row>
    <row r="29" spans="1:20" ht="54.75" customHeight="1">
      <c r="A29" s="37" t="s">
        <v>19</v>
      </c>
      <c r="B29" s="38"/>
      <c r="C29" s="39"/>
      <c r="D29" s="39"/>
      <c r="E29" s="39"/>
      <c r="F29" s="39">
        <f>SUM(F18:F28)</f>
        <v>482</v>
      </c>
      <c r="G29" s="39">
        <f>SUM(G18:G28)</f>
        <v>378</v>
      </c>
      <c r="H29" s="39">
        <f>SUM(H18:H28)</f>
        <v>17</v>
      </c>
      <c r="I29" s="39">
        <f>SUM(I18:I28)</f>
        <v>14</v>
      </c>
      <c r="J29" s="38"/>
      <c r="K29" s="39"/>
      <c r="L29" s="105">
        <f>SUM(L18:L28)</f>
        <v>14120</v>
      </c>
      <c r="M29" s="105">
        <f>SUM(M18:M28)</f>
        <v>432600</v>
      </c>
      <c r="N29" s="105">
        <f>SUM(N18:N28)</f>
        <v>447120</v>
      </c>
      <c r="O29" s="39"/>
      <c r="P29" s="39"/>
      <c r="Q29" s="39"/>
      <c r="R29" s="39"/>
      <c r="S29" s="134">
        <f>SUM(S18:S28)</f>
        <v>447120</v>
      </c>
      <c r="T29" s="26"/>
    </row>
    <row r="30" spans="1:20" ht="120" customHeight="1">
      <c r="A30" s="11">
        <v>1</v>
      </c>
      <c r="B30" s="40" t="s">
        <v>98</v>
      </c>
      <c r="C30" s="41" t="s">
        <v>99</v>
      </c>
      <c r="D30" s="42" t="s">
        <v>73</v>
      </c>
      <c r="E30" s="17" t="s">
        <v>100</v>
      </c>
      <c r="F30" s="18">
        <v>50</v>
      </c>
      <c r="G30" s="18">
        <v>39</v>
      </c>
      <c r="H30" s="18">
        <v>6</v>
      </c>
      <c r="I30" s="18">
        <v>6</v>
      </c>
      <c r="J30" s="41" t="s">
        <v>101</v>
      </c>
      <c r="K30" s="78">
        <v>1920</v>
      </c>
      <c r="L30" s="94">
        <f aca="true" t="shared" si="2" ref="L30:L35">I30*K30</f>
        <v>11520</v>
      </c>
      <c r="M30" s="94">
        <f>33*K30</f>
        <v>63360</v>
      </c>
      <c r="N30" s="94">
        <f aca="true" t="shared" si="3" ref="N30:N35">L30+M30</f>
        <v>74880</v>
      </c>
      <c r="O30" s="103"/>
      <c r="P30" s="104"/>
      <c r="Q30" s="104"/>
      <c r="R30" s="104"/>
      <c r="S30" s="104">
        <v>74880</v>
      </c>
      <c r="T30" s="53" t="s">
        <v>28</v>
      </c>
    </row>
    <row r="31" spans="1:20" ht="120" customHeight="1">
      <c r="A31" s="11">
        <v>2</v>
      </c>
      <c r="B31" s="40" t="s">
        <v>102</v>
      </c>
      <c r="C31" s="41" t="s">
        <v>103</v>
      </c>
      <c r="D31" s="43" t="s">
        <v>73</v>
      </c>
      <c r="E31" s="44" t="s">
        <v>100</v>
      </c>
      <c r="F31" s="45">
        <v>49</v>
      </c>
      <c r="G31" s="45">
        <v>43</v>
      </c>
      <c r="H31" s="45">
        <v>5</v>
      </c>
      <c r="I31" s="45">
        <v>5</v>
      </c>
      <c r="J31" s="41" t="s">
        <v>75</v>
      </c>
      <c r="K31" s="107">
        <v>1920</v>
      </c>
      <c r="L31" s="94">
        <f t="shared" si="2"/>
        <v>9600</v>
      </c>
      <c r="M31" s="108">
        <f>38*K31</f>
        <v>72960</v>
      </c>
      <c r="N31" s="94">
        <f t="shared" si="3"/>
        <v>82560</v>
      </c>
      <c r="O31" s="109"/>
      <c r="P31" s="110"/>
      <c r="Q31" s="110"/>
      <c r="R31" s="110"/>
      <c r="S31" s="135">
        <v>82560</v>
      </c>
      <c r="T31" s="53" t="s">
        <v>28</v>
      </c>
    </row>
    <row r="32" spans="1:20" ht="120" customHeight="1">
      <c r="A32" s="11">
        <v>3</v>
      </c>
      <c r="B32" s="40" t="s">
        <v>104</v>
      </c>
      <c r="C32" s="41" t="s">
        <v>105</v>
      </c>
      <c r="D32" s="43" t="s">
        <v>73</v>
      </c>
      <c r="E32" s="46" t="s">
        <v>100</v>
      </c>
      <c r="F32" s="18">
        <v>50</v>
      </c>
      <c r="G32" s="18">
        <v>46</v>
      </c>
      <c r="H32" s="18">
        <v>1</v>
      </c>
      <c r="I32" s="18">
        <v>1</v>
      </c>
      <c r="J32" s="41" t="s">
        <v>106</v>
      </c>
      <c r="K32" s="82">
        <v>1400</v>
      </c>
      <c r="L32" s="94">
        <f t="shared" si="2"/>
        <v>1400</v>
      </c>
      <c r="M32" s="83">
        <v>63000</v>
      </c>
      <c r="N32" s="94">
        <f t="shared" si="3"/>
        <v>64400</v>
      </c>
      <c r="O32" s="84"/>
      <c r="P32" s="85"/>
      <c r="Q32" s="85"/>
      <c r="R32" s="85"/>
      <c r="S32" s="83">
        <v>64400</v>
      </c>
      <c r="T32" s="53" t="s">
        <v>28</v>
      </c>
    </row>
    <row r="33" spans="1:20" ht="120" customHeight="1">
      <c r="A33" s="11">
        <v>4</v>
      </c>
      <c r="B33" s="40" t="s">
        <v>107</v>
      </c>
      <c r="C33" s="41" t="s">
        <v>92</v>
      </c>
      <c r="D33" s="43" t="s">
        <v>82</v>
      </c>
      <c r="E33" s="46" t="s">
        <v>100</v>
      </c>
      <c r="F33" s="18">
        <v>50</v>
      </c>
      <c r="G33" s="18">
        <v>36</v>
      </c>
      <c r="H33" s="18">
        <v>6</v>
      </c>
      <c r="I33" s="18">
        <v>3</v>
      </c>
      <c r="J33" s="111" t="s">
        <v>108</v>
      </c>
      <c r="K33" s="82">
        <v>900</v>
      </c>
      <c r="L33" s="94">
        <f t="shared" si="2"/>
        <v>2700</v>
      </c>
      <c r="M33" s="90">
        <v>29700</v>
      </c>
      <c r="N33" s="94">
        <f t="shared" si="3"/>
        <v>32400</v>
      </c>
      <c r="O33" s="84" t="s">
        <v>109</v>
      </c>
      <c r="P33" s="85" t="s">
        <v>110</v>
      </c>
      <c r="Q33" s="85"/>
      <c r="R33" s="85">
        <v>1320</v>
      </c>
      <c r="S33" s="90">
        <f>N33+R33</f>
        <v>33720</v>
      </c>
      <c r="T33" s="53" t="s">
        <v>28</v>
      </c>
    </row>
    <row r="34" spans="1:20" ht="120" customHeight="1">
      <c r="A34" s="11">
        <v>5</v>
      </c>
      <c r="B34" s="40" t="s">
        <v>111</v>
      </c>
      <c r="C34" s="41" t="s">
        <v>112</v>
      </c>
      <c r="D34" s="43" t="s">
        <v>73</v>
      </c>
      <c r="E34" s="46" t="s">
        <v>100</v>
      </c>
      <c r="F34" s="18">
        <v>48</v>
      </c>
      <c r="G34" s="18">
        <v>43</v>
      </c>
      <c r="H34" s="18">
        <v>2</v>
      </c>
      <c r="I34" s="18">
        <v>2</v>
      </c>
      <c r="J34" s="111" t="s">
        <v>113</v>
      </c>
      <c r="K34" s="78">
        <v>1600</v>
      </c>
      <c r="L34" s="94">
        <f t="shared" si="2"/>
        <v>3200</v>
      </c>
      <c r="M34" s="94">
        <f>41*K34</f>
        <v>65600</v>
      </c>
      <c r="N34" s="94">
        <f t="shared" si="3"/>
        <v>68800</v>
      </c>
      <c r="O34" s="103"/>
      <c r="P34" s="104"/>
      <c r="Q34" s="104"/>
      <c r="R34" s="104"/>
      <c r="S34" s="94">
        <f>G34*1600</f>
        <v>68800</v>
      </c>
      <c r="T34" s="53" t="s">
        <v>28</v>
      </c>
    </row>
    <row r="35" spans="1:20" ht="120" customHeight="1">
      <c r="A35" s="11">
        <v>6</v>
      </c>
      <c r="B35" s="40" t="s">
        <v>114</v>
      </c>
      <c r="C35" s="41" t="s">
        <v>81</v>
      </c>
      <c r="D35" s="43" t="s">
        <v>82</v>
      </c>
      <c r="E35" s="46" t="s">
        <v>100</v>
      </c>
      <c r="F35" s="18">
        <v>42</v>
      </c>
      <c r="G35" s="18">
        <v>40</v>
      </c>
      <c r="H35" s="18">
        <v>1</v>
      </c>
      <c r="I35" s="18">
        <v>1</v>
      </c>
      <c r="J35" s="41" t="s">
        <v>115</v>
      </c>
      <c r="K35" s="78">
        <v>900</v>
      </c>
      <c r="L35" s="94">
        <f t="shared" si="2"/>
        <v>900</v>
      </c>
      <c r="M35" s="94">
        <v>35100</v>
      </c>
      <c r="N35" s="94">
        <f t="shared" si="3"/>
        <v>36000</v>
      </c>
      <c r="O35" s="103"/>
      <c r="P35" s="104"/>
      <c r="Q35" s="104"/>
      <c r="R35" s="104"/>
      <c r="S35" s="94">
        <v>36000</v>
      </c>
      <c r="T35" s="53" t="s">
        <v>28</v>
      </c>
    </row>
    <row r="36" spans="1:20" ht="54.75" customHeight="1">
      <c r="A36" s="47" t="s">
        <v>19</v>
      </c>
      <c r="B36" s="48"/>
      <c r="C36" s="49"/>
      <c r="D36" s="50"/>
      <c r="E36" s="51"/>
      <c r="F36" s="52">
        <f aca="true" t="shared" si="4" ref="F36:I36">SUM(F30:F35)</f>
        <v>289</v>
      </c>
      <c r="G36" s="52">
        <f t="shared" si="4"/>
        <v>247</v>
      </c>
      <c r="H36" s="52">
        <f t="shared" si="4"/>
        <v>21</v>
      </c>
      <c r="I36" s="52">
        <f t="shared" si="4"/>
        <v>18</v>
      </c>
      <c r="J36" s="52"/>
      <c r="K36" s="52"/>
      <c r="L36" s="112">
        <f aca="true" t="shared" si="5" ref="L36:N36">SUM(L30:L35)</f>
        <v>29320</v>
      </c>
      <c r="M36" s="112">
        <f t="shared" si="5"/>
        <v>329720</v>
      </c>
      <c r="N36" s="112">
        <f t="shared" si="5"/>
        <v>359040</v>
      </c>
      <c r="O36" s="52"/>
      <c r="P36" s="112">
        <v>1320</v>
      </c>
      <c r="Q36" s="136"/>
      <c r="R36" s="134">
        <f>SUM(R30:R35)</f>
        <v>1320</v>
      </c>
      <c r="S36" s="137">
        <f>SUM(S30:S35)</f>
        <v>360360</v>
      </c>
      <c r="T36" s="51"/>
    </row>
    <row r="37" spans="1:20" ht="120" customHeight="1">
      <c r="A37" s="53">
        <v>1</v>
      </c>
      <c r="B37" s="54" t="s">
        <v>116</v>
      </c>
      <c r="C37" s="40" t="s">
        <v>94</v>
      </c>
      <c r="D37" s="16" t="s">
        <v>66</v>
      </c>
      <c r="E37" s="17" t="s">
        <v>117</v>
      </c>
      <c r="F37" s="55">
        <v>50</v>
      </c>
      <c r="G37" s="55">
        <v>48</v>
      </c>
      <c r="H37" s="55">
        <v>1</v>
      </c>
      <c r="I37" s="55">
        <v>1</v>
      </c>
      <c r="J37" s="113" t="s">
        <v>118</v>
      </c>
      <c r="K37" s="114">
        <v>960</v>
      </c>
      <c r="L37" s="115">
        <v>960</v>
      </c>
      <c r="M37" s="115">
        <v>45120</v>
      </c>
      <c r="N37" s="115">
        <f aca="true" t="shared" si="6" ref="N37:N45">G37*K37</f>
        <v>46080</v>
      </c>
      <c r="O37" s="58" t="s">
        <v>119</v>
      </c>
      <c r="P37" s="116" t="s">
        <v>120</v>
      </c>
      <c r="Q37" s="116"/>
      <c r="R37" s="116">
        <v>480</v>
      </c>
      <c r="S37" s="115">
        <f aca="true" t="shared" si="7" ref="S37:S45">N37+R37</f>
        <v>46560</v>
      </c>
      <c r="T37" s="53" t="s">
        <v>28</v>
      </c>
    </row>
    <row r="38" spans="1:20" ht="120" customHeight="1">
      <c r="A38" s="53">
        <v>2</v>
      </c>
      <c r="B38" s="54" t="s">
        <v>121</v>
      </c>
      <c r="C38" s="40" t="s">
        <v>94</v>
      </c>
      <c r="D38" s="16" t="s">
        <v>66</v>
      </c>
      <c r="E38" s="17" t="s">
        <v>117</v>
      </c>
      <c r="F38" s="56">
        <v>48</v>
      </c>
      <c r="G38" s="56">
        <v>47</v>
      </c>
      <c r="H38" s="56">
        <v>2</v>
      </c>
      <c r="I38" s="56">
        <v>2</v>
      </c>
      <c r="J38" s="117" t="s">
        <v>122</v>
      </c>
      <c r="K38" s="118">
        <v>960</v>
      </c>
      <c r="L38" s="119">
        <v>1920</v>
      </c>
      <c r="M38" s="119">
        <v>43200</v>
      </c>
      <c r="N38" s="115">
        <f t="shared" si="6"/>
        <v>45120</v>
      </c>
      <c r="O38" s="117">
        <v>8</v>
      </c>
      <c r="P38" s="120" t="s">
        <v>123</v>
      </c>
      <c r="Q38" s="116"/>
      <c r="R38" s="116">
        <v>960</v>
      </c>
      <c r="S38" s="115">
        <f t="shared" si="7"/>
        <v>46080</v>
      </c>
      <c r="T38" s="53" t="s">
        <v>28</v>
      </c>
    </row>
    <row r="39" spans="1:20" ht="120" customHeight="1">
      <c r="A39" s="53">
        <v>3</v>
      </c>
      <c r="B39" s="54" t="s">
        <v>124</v>
      </c>
      <c r="C39" s="40" t="s">
        <v>94</v>
      </c>
      <c r="D39" s="16" t="s">
        <v>66</v>
      </c>
      <c r="E39" s="17" t="s">
        <v>117</v>
      </c>
      <c r="F39" s="56">
        <v>50</v>
      </c>
      <c r="G39" s="56">
        <v>49</v>
      </c>
      <c r="H39" s="56">
        <v>11</v>
      </c>
      <c r="I39" s="56">
        <v>11</v>
      </c>
      <c r="J39" s="117" t="s">
        <v>125</v>
      </c>
      <c r="K39" s="118">
        <v>960</v>
      </c>
      <c r="L39" s="119">
        <v>10560</v>
      </c>
      <c r="M39" s="119">
        <v>36480</v>
      </c>
      <c r="N39" s="115">
        <f t="shared" si="6"/>
        <v>47040</v>
      </c>
      <c r="O39" s="117">
        <v>8</v>
      </c>
      <c r="P39" s="121" t="s">
        <v>126</v>
      </c>
      <c r="Q39" s="116"/>
      <c r="R39" s="116">
        <v>5280</v>
      </c>
      <c r="S39" s="115">
        <f t="shared" si="7"/>
        <v>52320</v>
      </c>
      <c r="T39" s="53" t="s">
        <v>28</v>
      </c>
    </row>
    <row r="40" spans="1:20" ht="120" customHeight="1">
      <c r="A40" s="53">
        <v>4</v>
      </c>
      <c r="B40" s="54" t="s">
        <v>127</v>
      </c>
      <c r="C40" s="40" t="s">
        <v>128</v>
      </c>
      <c r="D40" s="16" t="s">
        <v>73</v>
      </c>
      <c r="E40" s="17" t="s">
        <v>117</v>
      </c>
      <c r="F40" s="56">
        <v>47</v>
      </c>
      <c r="G40" s="56">
        <v>44</v>
      </c>
      <c r="H40" s="56"/>
      <c r="I40" s="56"/>
      <c r="J40" s="117" t="s">
        <v>129</v>
      </c>
      <c r="K40" s="118">
        <v>1600</v>
      </c>
      <c r="L40" s="119"/>
      <c r="M40" s="119">
        <v>70400</v>
      </c>
      <c r="N40" s="115">
        <f t="shared" si="6"/>
        <v>70400</v>
      </c>
      <c r="O40" s="122"/>
      <c r="P40" s="122"/>
      <c r="Q40" s="116"/>
      <c r="R40" s="116"/>
      <c r="S40" s="115">
        <f t="shared" si="7"/>
        <v>70400</v>
      </c>
      <c r="T40" s="53" t="s">
        <v>28</v>
      </c>
    </row>
    <row r="41" spans="1:20" ht="120" customHeight="1">
      <c r="A41" s="53">
        <v>5</v>
      </c>
      <c r="B41" s="54" t="s">
        <v>130</v>
      </c>
      <c r="C41" s="40" t="s">
        <v>30</v>
      </c>
      <c r="D41" s="16" t="s">
        <v>37</v>
      </c>
      <c r="E41" s="17" t="s">
        <v>117</v>
      </c>
      <c r="F41" s="56">
        <v>47</v>
      </c>
      <c r="G41" s="56">
        <v>44</v>
      </c>
      <c r="H41" s="56"/>
      <c r="I41" s="56"/>
      <c r="J41" s="117" t="s">
        <v>131</v>
      </c>
      <c r="K41" s="118">
        <v>1920</v>
      </c>
      <c r="L41" s="119"/>
      <c r="M41" s="119">
        <v>84480</v>
      </c>
      <c r="N41" s="115">
        <f t="shared" si="6"/>
        <v>84480</v>
      </c>
      <c r="O41" s="122"/>
      <c r="P41" s="122"/>
      <c r="Q41" s="116"/>
      <c r="R41" s="116"/>
      <c r="S41" s="115">
        <f t="shared" si="7"/>
        <v>84480</v>
      </c>
      <c r="T41" s="53" t="s">
        <v>28</v>
      </c>
    </row>
    <row r="42" spans="1:20" ht="120" customHeight="1">
      <c r="A42" s="53">
        <v>6</v>
      </c>
      <c r="B42" s="54" t="s">
        <v>132</v>
      </c>
      <c r="C42" s="40" t="s">
        <v>133</v>
      </c>
      <c r="D42" s="16" t="s">
        <v>73</v>
      </c>
      <c r="E42" s="17" t="s">
        <v>117</v>
      </c>
      <c r="F42" s="56">
        <v>48</v>
      </c>
      <c r="G42" s="56">
        <v>45</v>
      </c>
      <c r="H42" s="56">
        <v>42</v>
      </c>
      <c r="I42" s="56">
        <v>42</v>
      </c>
      <c r="J42" s="117" t="s">
        <v>86</v>
      </c>
      <c r="K42" s="118">
        <v>1920</v>
      </c>
      <c r="L42" s="119">
        <v>80640</v>
      </c>
      <c r="M42" s="119">
        <v>5760</v>
      </c>
      <c r="N42" s="115">
        <f t="shared" si="6"/>
        <v>86400</v>
      </c>
      <c r="O42" s="122"/>
      <c r="P42" s="122"/>
      <c r="Q42" s="116"/>
      <c r="R42" s="116"/>
      <c r="S42" s="115">
        <f t="shared" si="7"/>
        <v>86400</v>
      </c>
      <c r="T42" s="53" t="s">
        <v>28</v>
      </c>
    </row>
    <row r="43" spans="1:20" ht="120" customHeight="1">
      <c r="A43" s="53">
        <v>7</v>
      </c>
      <c r="B43" s="54" t="s">
        <v>134</v>
      </c>
      <c r="C43" s="40" t="s">
        <v>133</v>
      </c>
      <c r="D43" s="16" t="s">
        <v>73</v>
      </c>
      <c r="E43" s="17" t="s">
        <v>117</v>
      </c>
      <c r="F43" s="56">
        <v>43</v>
      </c>
      <c r="G43" s="56">
        <v>36</v>
      </c>
      <c r="H43" s="56">
        <v>1</v>
      </c>
      <c r="I43" s="56">
        <v>1</v>
      </c>
      <c r="J43" s="117" t="s">
        <v>113</v>
      </c>
      <c r="K43" s="118">
        <v>1920</v>
      </c>
      <c r="L43" s="119">
        <v>1920</v>
      </c>
      <c r="M43" s="119">
        <v>67200</v>
      </c>
      <c r="N43" s="115">
        <f t="shared" si="6"/>
        <v>69120</v>
      </c>
      <c r="O43" s="122"/>
      <c r="P43" s="122"/>
      <c r="Q43" s="116"/>
      <c r="R43" s="116"/>
      <c r="S43" s="115">
        <f t="shared" si="7"/>
        <v>69120</v>
      </c>
      <c r="T43" s="53" t="s">
        <v>28</v>
      </c>
    </row>
    <row r="44" spans="1:20" ht="120" customHeight="1">
      <c r="A44" s="53">
        <v>8</v>
      </c>
      <c r="B44" s="54" t="s">
        <v>124</v>
      </c>
      <c r="C44" s="40" t="s">
        <v>94</v>
      </c>
      <c r="D44" s="16" t="s">
        <v>66</v>
      </c>
      <c r="E44" s="17" t="s">
        <v>117</v>
      </c>
      <c r="F44" s="56">
        <v>48</v>
      </c>
      <c r="G44" s="56">
        <v>40</v>
      </c>
      <c r="H44" s="56">
        <v>8</v>
      </c>
      <c r="I44" s="56">
        <v>5</v>
      </c>
      <c r="J44" s="117" t="s">
        <v>135</v>
      </c>
      <c r="K44" s="118">
        <v>960</v>
      </c>
      <c r="L44" s="119">
        <v>4800</v>
      </c>
      <c r="M44" s="119">
        <v>33600</v>
      </c>
      <c r="N44" s="115">
        <f t="shared" si="6"/>
        <v>38400</v>
      </c>
      <c r="O44" s="122" t="s">
        <v>136</v>
      </c>
      <c r="P44" s="122" t="s">
        <v>137</v>
      </c>
      <c r="Q44" s="116"/>
      <c r="R44" s="116">
        <v>2340</v>
      </c>
      <c r="S44" s="115">
        <f t="shared" si="7"/>
        <v>40740</v>
      </c>
      <c r="T44" s="53" t="s">
        <v>28</v>
      </c>
    </row>
    <row r="45" spans="1:20" ht="120" customHeight="1">
      <c r="A45" s="53">
        <v>9</v>
      </c>
      <c r="B45" s="54" t="s">
        <v>130</v>
      </c>
      <c r="C45" s="57" t="s">
        <v>138</v>
      </c>
      <c r="D45" s="58" t="s">
        <v>37</v>
      </c>
      <c r="E45" s="23" t="s">
        <v>117</v>
      </c>
      <c r="F45" s="56">
        <v>41</v>
      </c>
      <c r="G45" s="56">
        <v>34</v>
      </c>
      <c r="H45" s="56"/>
      <c r="I45" s="56"/>
      <c r="J45" s="117" t="s">
        <v>139</v>
      </c>
      <c r="K45" s="118">
        <v>1600</v>
      </c>
      <c r="L45" s="119"/>
      <c r="M45" s="119">
        <v>54400</v>
      </c>
      <c r="N45" s="115">
        <f t="shared" si="6"/>
        <v>54400</v>
      </c>
      <c r="O45" s="117"/>
      <c r="P45" s="117"/>
      <c r="Q45" s="116"/>
      <c r="R45" s="116"/>
      <c r="S45" s="115">
        <f t="shared" si="7"/>
        <v>54400</v>
      </c>
      <c r="T45" s="53" t="s">
        <v>28</v>
      </c>
    </row>
    <row r="46" spans="1:20" ht="54.75" customHeight="1">
      <c r="A46" s="59" t="s">
        <v>19</v>
      </c>
      <c r="B46" s="60"/>
      <c r="C46" s="60"/>
      <c r="D46" s="60"/>
      <c r="E46" s="61"/>
      <c r="F46" s="62">
        <f aca="true" t="shared" si="8" ref="F46:I46">SUM(F37:F45)</f>
        <v>422</v>
      </c>
      <c r="G46" s="62">
        <f t="shared" si="8"/>
        <v>387</v>
      </c>
      <c r="H46" s="62">
        <f t="shared" si="8"/>
        <v>65</v>
      </c>
      <c r="I46" s="62">
        <f t="shared" si="8"/>
        <v>62</v>
      </c>
      <c r="J46" s="62"/>
      <c r="K46" s="123"/>
      <c r="L46" s="123">
        <f aca="true" t="shared" si="9" ref="L46:N46">SUM(L37:L45)</f>
        <v>100800</v>
      </c>
      <c r="M46" s="123">
        <f t="shared" si="9"/>
        <v>440640</v>
      </c>
      <c r="N46" s="123">
        <f t="shared" si="9"/>
        <v>541440</v>
      </c>
      <c r="O46" s="124">
        <v>39</v>
      </c>
      <c r="P46" s="123">
        <v>9060</v>
      </c>
      <c r="Q46" s="123"/>
      <c r="R46" s="123">
        <f>SUM(R37:R45)</f>
        <v>9060</v>
      </c>
      <c r="S46" s="123">
        <f>SUM(S37:S45)</f>
        <v>550500</v>
      </c>
      <c r="T46" s="72"/>
    </row>
    <row r="47" spans="1:20" ht="120" customHeight="1">
      <c r="A47" s="11">
        <v>1</v>
      </c>
      <c r="B47" s="63" t="s">
        <v>140</v>
      </c>
      <c r="C47" s="15" t="s">
        <v>141</v>
      </c>
      <c r="D47" s="64" t="s">
        <v>142</v>
      </c>
      <c r="E47" s="17" t="s">
        <v>143</v>
      </c>
      <c r="F47" s="56">
        <v>30</v>
      </c>
      <c r="G47" s="56">
        <v>26</v>
      </c>
      <c r="H47" s="18">
        <v>0</v>
      </c>
      <c r="I47" s="18">
        <v>0</v>
      </c>
      <c r="J47" s="117" t="s">
        <v>144</v>
      </c>
      <c r="K47" s="125">
        <v>1440</v>
      </c>
      <c r="L47" s="112"/>
      <c r="M47" s="112"/>
      <c r="N47" s="83">
        <v>37440</v>
      </c>
      <c r="O47" s="125"/>
      <c r="P47" s="125"/>
      <c r="Q47" s="138"/>
      <c r="R47" s="139"/>
      <c r="S47" s="83">
        <v>37440</v>
      </c>
      <c r="T47" s="53" t="s">
        <v>28</v>
      </c>
    </row>
    <row r="48" spans="1:20" ht="120" customHeight="1">
      <c r="A48" s="11">
        <v>2</v>
      </c>
      <c r="B48" s="63" t="s">
        <v>140</v>
      </c>
      <c r="C48" s="15" t="s">
        <v>141</v>
      </c>
      <c r="D48" s="64" t="s">
        <v>142</v>
      </c>
      <c r="E48" s="17" t="s">
        <v>143</v>
      </c>
      <c r="F48" s="56">
        <v>30</v>
      </c>
      <c r="G48" s="56">
        <v>26</v>
      </c>
      <c r="H48" s="18">
        <v>0</v>
      </c>
      <c r="I48" s="18">
        <v>0</v>
      </c>
      <c r="J48" s="117" t="s">
        <v>145</v>
      </c>
      <c r="K48" s="125">
        <v>1440</v>
      </c>
      <c r="L48" s="112"/>
      <c r="M48" s="112"/>
      <c r="N48" s="83">
        <v>37440</v>
      </c>
      <c r="O48" s="125"/>
      <c r="P48" s="125"/>
      <c r="Q48" s="138"/>
      <c r="R48" s="139"/>
      <c r="S48" s="83">
        <v>37440</v>
      </c>
      <c r="T48" s="53" t="s">
        <v>28</v>
      </c>
    </row>
    <row r="49" spans="1:20" ht="120" customHeight="1">
      <c r="A49" s="11">
        <v>3</v>
      </c>
      <c r="B49" s="63" t="s">
        <v>146</v>
      </c>
      <c r="C49" s="15" t="s">
        <v>141</v>
      </c>
      <c r="D49" s="64" t="s">
        <v>142</v>
      </c>
      <c r="E49" s="17" t="s">
        <v>143</v>
      </c>
      <c r="F49" s="56">
        <v>30</v>
      </c>
      <c r="G49" s="56">
        <v>23</v>
      </c>
      <c r="H49" s="18">
        <v>1</v>
      </c>
      <c r="I49" s="18">
        <v>0</v>
      </c>
      <c r="J49" s="117" t="s">
        <v>147</v>
      </c>
      <c r="K49" s="125">
        <v>1440</v>
      </c>
      <c r="L49" s="112"/>
      <c r="M49" s="112"/>
      <c r="N49" s="83">
        <v>33120</v>
      </c>
      <c r="O49" s="125">
        <v>6</v>
      </c>
      <c r="P49" s="125"/>
      <c r="Q49" s="138"/>
      <c r="R49" s="139"/>
      <c r="S49" s="83">
        <v>33120</v>
      </c>
      <c r="T49" s="53" t="s">
        <v>28</v>
      </c>
    </row>
    <row r="50" spans="1:20" ht="120" customHeight="1">
      <c r="A50" s="11">
        <v>4</v>
      </c>
      <c r="B50" s="63" t="s">
        <v>148</v>
      </c>
      <c r="C50" s="15" t="s">
        <v>141</v>
      </c>
      <c r="D50" s="64" t="s">
        <v>142</v>
      </c>
      <c r="E50" s="17" t="s">
        <v>143</v>
      </c>
      <c r="F50" s="56">
        <v>30</v>
      </c>
      <c r="G50" s="56">
        <v>22</v>
      </c>
      <c r="H50" s="18">
        <v>0</v>
      </c>
      <c r="I50" s="18">
        <v>0</v>
      </c>
      <c r="J50" s="117" t="s">
        <v>149</v>
      </c>
      <c r="K50" s="125">
        <v>1440</v>
      </c>
      <c r="L50" s="112"/>
      <c r="M50" s="112"/>
      <c r="N50" s="83">
        <v>31680</v>
      </c>
      <c r="O50" s="125"/>
      <c r="P50" s="125"/>
      <c r="Q50" s="138"/>
      <c r="R50" s="139"/>
      <c r="S50" s="83">
        <v>31680</v>
      </c>
      <c r="T50" s="53" t="s">
        <v>28</v>
      </c>
    </row>
    <row r="51" spans="1:20" s="3" customFormat="1" ht="54.75" customHeight="1">
      <c r="A51" s="65" t="s">
        <v>19</v>
      </c>
      <c r="B51" s="66"/>
      <c r="C51" s="67"/>
      <c r="D51" s="68"/>
      <c r="E51" s="62"/>
      <c r="F51" s="62">
        <f>SUM(F47:F50)</f>
        <v>120</v>
      </c>
      <c r="G51" s="62">
        <f>SUM(G47:G50)</f>
        <v>97</v>
      </c>
      <c r="H51" s="62">
        <v>1</v>
      </c>
      <c r="I51" s="62">
        <v>0</v>
      </c>
      <c r="J51" s="62"/>
      <c r="K51" s="62"/>
      <c r="L51" s="112"/>
      <c r="M51" s="112"/>
      <c r="N51" s="112">
        <f>SUM(N47:N50)</f>
        <v>139680</v>
      </c>
      <c r="O51" s="62"/>
      <c r="P51" s="62"/>
      <c r="Q51" s="65"/>
      <c r="R51" s="105"/>
      <c r="S51" s="140">
        <f>SUM(S47:S50)</f>
        <v>139680</v>
      </c>
      <c r="T51" s="72"/>
    </row>
    <row r="52" spans="1:20" ht="120" customHeight="1">
      <c r="A52" s="11">
        <v>1</v>
      </c>
      <c r="B52" s="69" t="s">
        <v>150</v>
      </c>
      <c r="C52" s="15" t="s">
        <v>92</v>
      </c>
      <c r="D52" s="27" t="s">
        <v>82</v>
      </c>
      <c r="E52" s="17" t="s">
        <v>151</v>
      </c>
      <c r="F52" s="18">
        <v>49</v>
      </c>
      <c r="G52" s="18">
        <v>26</v>
      </c>
      <c r="H52" s="18"/>
      <c r="I52" s="18"/>
      <c r="J52" s="77" t="s">
        <v>152</v>
      </c>
      <c r="K52" s="78">
        <v>900</v>
      </c>
      <c r="L52" s="94"/>
      <c r="M52" s="94">
        <v>23400</v>
      </c>
      <c r="N52" s="94">
        <v>23400</v>
      </c>
      <c r="O52" s="27"/>
      <c r="P52" s="94"/>
      <c r="Q52" s="94"/>
      <c r="R52" s="94"/>
      <c r="S52" s="94">
        <v>23400</v>
      </c>
      <c r="T52" s="53" t="s">
        <v>28</v>
      </c>
    </row>
    <row r="53" spans="1:20" ht="120" customHeight="1">
      <c r="A53" s="11">
        <v>2</v>
      </c>
      <c r="B53" s="69" t="s">
        <v>153</v>
      </c>
      <c r="C53" s="15" t="s">
        <v>94</v>
      </c>
      <c r="D53" s="27" t="s">
        <v>82</v>
      </c>
      <c r="E53" s="17" t="s">
        <v>151</v>
      </c>
      <c r="F53" s="70">
        <v>44</v>
      </c>
      <c r="G53" s="70">
        <v>16</v>
      </c>
      <c r="H53" s="70"/>
      <c r="I53" s="70"/>
      <c r="J53" s="53" t="s">
        <v>154</v>
      </c>
      <c r="K53" s="70">
        <v>960</v>
      </c>
      <c r="L53" s="106"/>
      <c r="M53" s="106">
        <v>15360</v>
      </c>
      <c r="N53" s="94">
        <v>15360</v>
      </c>
      <c r="O53" s="53"/>
      <c r="P53" s="53"/>
      <c r="Q53" s="70"/>
      <c r="R53" s="94"/>
      <c r="S53" s="94">
        <v>15360</v>
      </c>
      <c r="T53" s="53" t="s">
        <v>28</v>
      </c>
    </row>
    <row r="54" spans="1:20" ht="120" customHeight="1">
      <c r="A54" s="11">
        <v>3</v>
      </c>
      <c r="B54" s="69" t="s">
        <v>155</v>
      </c>
      <c r="C54" s="15" t="s">
        <v>92</v>
      </c>
      <c r="D54" s="27" t="s">
        <v>82</v>
      </c>
      <c r="E54" s="17" t="s">
        <v>151</v>
      </c>
      <c r="F54" s="70">
        <v>38</v>
      </c>
      <c r="G54" s="70">
        <v>18</v>
      </c>
      <c r="H54" s="70"/>
      <c r="I54" s="70"/>
      <c r="J54" s="53" t="s">
        <v>156</v>
      </c>
      <c r="K54" s="70">
        <v>900</v>
      </c>
      <c r="L54" s="106"/>
      <c r="M54" s="106">
        <v>16200</v>
      </c>
      <c r="N54" s="94">
        <v>16200</v>
      </c>
      <c r="O54" s="53"/>
      <c r="P54" s="53"/>
      <c r="Q54" s="70"/>
      <c r="R54" s="94"/>
      <c r="S54" s="94">
        <v>16200</v>
      </c>
      <c r="T54" s="53" t="s">
        <v>28</v>
      </c>
    </row>
    <row r="55" spans="1:20" ht="120" customHeight="1">
      <c r="A55" s="11">
        <v>4</v>
      </c>
      <c r="B55" s="69" t="s">
        <v>157</v>
      </c>
      <c r="C55" s="53" t="s">
        <v>81</v>
      </c>
      <c r="D55" s="53" t="s">
        <v>82</v>
      </c>
      <c r="E55" s="17" t="s">
        <v>151</v>
      </c>
      <c r="F55" s="70">
        <v>32</v>
      </c>
      <c r="G55" s="70">
        <v>19</v>
      </c>
      <c r="H55" s="70">
        <v>19</v>
      </c>
      <c r="I55" s="70">
        <v>11</v>
      </c>
      <c r="J55" s="53" t="s">
        <v>158</v>
      </c>
      <c r="K55" s="70">
        <v>900</v>
      </c>
      <c r="L55" s="106">
        <v>9900</v>
      </c>
      <c r="M55" s="106">
        <v>7200</v>
      </c>
      <c r="N55" s="94">
        <v>17100</v>
      </c>
      <c r="O55" s="70"/>
      <c r="P55" s="70"/>
      <c r="Q55" s="70"/>
      <c r="R55" s="94"/>
      <c r="S55" s="94">
        <v>17100</v>
      </c>
      <c r="T55" s="53" t="s">
        <v>28</v>
      </c>
    </row>
    <row r="56" spans="1:20" ht="120" customHeight="1">
      <c r="A56" s="11">
        <v>5</v>
      </c>
      <c r="B56" s="69" t="s">
        <v>159</v>
      </c>
      <c r="C56" s="53" t="s">
        <v>94</v>
      </c>
      <c r="D56" s="53" t="s">
        <v>66</v>
      </c>
      <c r="E56" s="17" t="s">
        <v>151</v>
      </c>
      <c r="F56" s="70">
        <v>45</v>
      </c>
      <c r="G56" s="70">
        <v>22</v>
      </c>
      <c r="H56" s="70">
        <v>21</v>
      </c>
      <c r="I56" s="70">
        <v>13</v>
      </c>
      <c r="J56" s="53" t="s">
        <v>160</v>
      </c>
      <c r="K56" s="70">
        <v>960</v>
      </c>
      <c r="L56" s="106">
        <v>12480</v>
      </c>
      <c r="M56" s="106">
        <v>8640</v>
      </c>
      <c r="N56" s="94">
        <v>21120</v>
      </c>
      <c r="O56" s="70"/>
      <c r="P56" s="70"/>
      <c r="Q56" s="70"/>
      <c r="R56" s="94"/>
      <c r="S56" s="94">
        <v>21120</v>
      </c>
      <c r="T56" s="53" t="s">
        <v>28</v>
      </c>
    </row>
    <row r="57" spans="1:20" ht="120" customHeight="1">
      <c r="A57" s="11">
        <v>6</v>
      </c>
      <c r="B57" s="69" t="s">
        <v>161</v>
      </c>
      <c r="C57" s="53" t="s">
        <v>94</v>
      </c>
      <c r="D57" s="53" t="s">
        <v>66</v>
      </c>
      <c r="E57" s="17" t="s">
        <v>151</v>
      </c>
      <c r="F57" s="70">
        <v>31</v>
      </c>
      <c r="G57" s="70">
        <v>11</v>
      </c>
      <c r="H57" s="70">
        <v>13</v>
      </c>
      <c r="I57" s="70">
        <v>6</v>
      </c>
      <c r="J57" s="53" t="s">
        <v>162</v>
      </c>
      <c r="K57" s="70">
        <v>960</v>
      </c>
      <c r="L57" s="106">
        <v>5760</v>
      </c>
      <c r="M57" s="106">
        <v>4800</v>
      </c>
      <c r="N57" s="94">
        <v>10560</v>
      </c>
      <c r="O57" s="70"/>
      <c r="P57" s="70"/>
      <c r="Q57" s="70"/>
      <c r="R57" s="94"/>
      <c r="S57" s="94">
        <v>10560</v>
      </c>
      <c r="T57" s="53" t="s">
        <v>28</v>
      </c>
    </row>
    <row r="58" spans="1:20" s="3" customFormat="1" ht="54.75" customHeight="1">
      <c r="A58" s="71" t="s">
        <v>19</v>
      </c>
      <c r="B58" s="72"/>
      <c r="C58" s="71"/>
      <c r="D58" s="72"/>
      <c r="E58" s="71"/>
      <c r="F58" s="71">
        <f>SUM(F52:F57)</f>
        <v>239</v>
      </c>
      <c r="G58" s="71">
        <f>SUM(G52:G57)</f>
        <v>112</v>
      </c>
      <c r="H58" s="71">
        <f aca="true" t="shared" si="10" ref="H58:L58">SUM(H55:H57)</f>
        <v>53</v>
      </c>
      <c r="I58" s="71">
        <f t="shared" si="10"/>
        <v>30</v>
      </c>
      <c r="J58" s="72"/>
      <c r="K58" s="71"/>
      <c r="L58" s="105">
        <f t="shared" si="10"/>
        <v>28140</v>
      </c>
      <c r="M58" s="105">
        <f>SUM(M52:M57)</f>
        <v>75600</v>
      </c>
      <c r="N58" s="105">
        <f>SUM(N52:N57)</f>
        <v>103740</v>
      </c>
      <c r="O58" s="71"/>
      <c r="P58" s="71"/>
      <c r="Q58" s="71"/>
      <c r="R58" s="105"/>
      <c r="S58" s="105">
        <f>SUM(S52:S57)</f>
        <v>103740</v>
      </c>
      <c r="T58" s="72"/>
    </row>
    <row r="59" spans="1:20" ht="79.5" customHeight="1">
      <c r="A59" s="73" t="s">
        <v>163</v>
      </c>
      <c r="B59" s="74"/>
      <c r="C59" s="73"/>
      <c r="D59" s="74"/>
      <c r="E59" s="73"/>
      <c r="F59" s="73">
        <v>2092</v>
      </c>
      <c r="G59" s="73">
        <v>1715</v>
      </c>
      <c r="H59" s="73">
        <v>491</v>
      </c>
      <c r="I59" s="73">
        <v>458</v>
      </c>
      <c r="J59" s="74"/>
      <c r="K59" s="73"/>
      <c r="L59" s="126">
        <v>730220</v>
      </c>
      <c r="M59" s="126">
        <v>1517680</v>
      </c>
      <c r="N59" s="126">
        <v>2387980</v>
      </c>
      <c r="O59" s="73"/>
      <c r="P59" s="73">
        <v>287340</v>
      </c>
      <c r="Q59" s="73">
        <v>48940</v>
      </c>
      <c r="R59" s="126">
        <v>336280</v>
      </c>
      <c r="S59" s="126">
        <v>2724260</v>
      </c>
      <c r="T59" s="72"/>
    </row>
  </sheetData>
  <sheetProtection/>
  <mergeCells count="31">
    <mergeCell ref="A1:T1"/>
    <mergeCell ref="A2:T2"/>
    <mergeCell ref="L3:N3"/>
    <mergeCell ref="O3:R3"/>
    <mergeCell ref="A17:D17"/>
    <mergeCell ref="A29:D29"/>
    <mergeCell ref="A36:D36"/>
    <mergeCell ref="A46:E46"/>
    <mergeCell ref="A51:D51"/>
    <mergeCell ref="A58:D58"/>
    <mergeCell ref="A59:D5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3:S5"/>
    <mergeCell ref="T3:T5"/>
  </mergeCells>
  <dataValidations count="2">
    <dataValidation type="list" allowBlank="1" showInputMessage="1" showErrorMessage="1" sqref="D8 D12 D13 D16 D17 D21 D22 D29 D32 D33 D34 D35 D36 D44 D45 D46 D47 D48 D49 D50 D51 D1:D5 D14:D15 D18:D20 D23:D24 D25:D26 D27:D28 D30:D31 D37:D39 D40:D41 D42:D43 D52:D54 D55:D57 D58:D59 D60:D65536">
      <formula1>"职业资格证书(生产制造类）,职业资格证书（服务类),技能等级证书（生产制造类),技能等级证书（服务类）,专项能力证书（生产制造类),专项能力证书（服务类）,培训合格证书（生产制造类）,培训合格证书（服务类）,培训合格证书（民族民间工艺类）,培训合格证书（创业服务类）,培训合格证书（创业培训类）,培训合格证书（职业能力类）"</formula1>
    </dataValidation>
    <dataValidation type="list" allowBlank="1" showInputMessage="1" showErrorMessage="1" sqref="D11 D6:D7 D9:D10">
      <formula1>"职业资格证书（生产制造类）,职业资格证书（服务类）,技能等级证书（生产制造类）,技能等级证书（服务类）,专项能力证书（生产制造类）,专项能力证书（服务类）,培训合格证书（生产制造类）,培训合格证书（服务类）,培训合格证书（民族民间工艺类）,培训合格证书（创业服务类）,培训合格证书（创业培训类）,培训合格证书（职业能力累类),技能等级证书（生产设计管理类）"</formula1>
    </dataValidation>
  </dataValidations>
  <printOptions horizontalCentered="1"/>
  <pageMargins left="0.19652777777777777" right="0.19652777777777777" top="0.2361111111111111" bottom="0.3541666666666667" header="0.5118055555555555" footer="0.07847222222222222"/>
  <pageSetup horizontalDpi="600" verticalDpi="600" orientation="landscape" paperSize="9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DELL</cp:lastModifiedBy>
  <cp:lastPrinted>2015-01-29T08:49:40Z</cp:lastPrinted>
  <dcterms:created xsi:type="dcterms:W3CDTF">2012-12-17T15:01:15Z</dcterms:created>
  <dcterms:modified xsi:type="dcterms:W3CDTF">2022-12-16T02:43:08Z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  <property fmtid="{D5CDD505-2E9C-101B-9397-08002B2CF9AE}" pid="5" name="I">
    <vt:lpwstr>912E97267A454B7DABFE1AF36D1C097B</vt:lpwstr>
  </property>
</Properties>
</file>