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十一批" sheetId="1" r:id="rId1"/>
    <sheet name="第十二批" sheetId="2" r:id="rId2"/>
    <sheet name="Sheet1" sheetId="3" r:id="rId3"/>
  </sheets>
  <definedNames>
    <definedName name="_xlnm.Print_Titles" localSheetId="0">'第十一批'!$1:$5</definedName>
    <definedName name="_xlnm.Print_Area" localSheetId="0">'第十一批'!$A$1:$U$11</definedName>
    <definedName name="_xlnm.Print_Titles" localSheetId="1">'第十二批'!$1:$5</definedName>
    <definedName name="_xlnm.Print_Area" localSheetId="1">'第十二批'!$A$1:$T$25</definedName>
  </definedNames>
  <calcPr fullCalcOnLoad="1"/>
</workbook>
</file>

<file path=xl/sharedStrings.xml><?xml version="1.0" encoding="utf-8"?>
<sst xmlns="http://schemas.openxmlformats.org/spreadsheetml/2006/main" count="203" uniqueCount="89">
  <si>
    <t>2020年勐海县技能培训补贴资金汇总表(第十一批）</t>
  </si>
  <si>
    <t xml:space="preserve">  填表单位：勐海县劳动就业服务中心                                                                                      制表时间：2020年 12 月 8 日</t>
  </si>
  <si>
    <t>序号</t>
  </si>
  <si>
    <t>培训地点</t>
  </si>
  <si>
    <t>培训工种</t>
  </si>
  <si>
    <t xml:space="preserve">
培训类型</t>
  </si>
  <si>
    <t>培训机构</t>
  </si>
  <si>
    <t>培训人数</t>
  </si>
  <si>
    <t>符合补贴人数</t>
  </si>
  <si>
    <t>建档立卡人数</t>
  </si>
  <si>
    <t>建档立卡符合补贴人数</t>
  </si>
  <si>
    <t xml:space="preserve"> 培训时间</t>
  </si>
  <si>
    <t>支付培训补贴（每人）</t>
  </si>
  <si>
    <t>支付培训补贴资金来源</t>
  </si>
  <si>
    <t>中央就业补助资金支付</t>
  </si>
  <si>
    <t>合计（元）</t>
  </si>
  <si>
    <t>补贴标准依据</t>
  </si>
  <si>
    <t>沪滇劳务协作资金支付建档立卡户金额</t>
  </si>
  <si>
    <t>中央就业补助资金支付建档立卡户金额</t>
  </si>
  <si>
    <t>中央就业补助资金支付非建档立卡户金额</t>
  </si>
  <si>
    <t>小计</t>
  </si>
  <si>
    <t>建档立卡户参加培训天数</t>
  </si>
  <si>
    <t>建档立卡生活费补贴 （60元/人·天）</t>
  </si>
  <si>
    <t>建档立卡交通费补贴 （20元/人·天）</t>
  </si>
  <si>
    <t>勐满镇南达村委会</t>
  </si>
  <si>
    <t>茶艺服务培训（四期)</t>
  </si>
  <si>
    <t>合格证</t>
  </si>
  <si>
    <t>玉溪市汇兴职业培训学校</t>
  </si>
  <si>
    <t>10.22-10.26</t>
  </si>
  <si>
    <t>3人4天、38人5天</t>
  </si>
  <si>
    <r>
      <t>云人社通〔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〕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号（</t>
    </r>
    <r>
      <rPr>
        <sz val="16"/>
        <rFont val="Times New Roman"/>
        <family val="1"/>
      </rPr>
      <t xml:space="preserve"> 254 </t>
    </r>
    <r>
      <rPr>
        <sz val="16"/>
        <rFont val="宋体"/>
        <family val="0"/>
      </rPr>
      <t>项）</t>
    </r>
  </si>
  <si>
    <t>勐宋乡曼吕村委会</t>
  </si>
  <si>
    <t>魔芋种植及加工</t>
  </si>
  <si>
    <t>11.5-11.10</t>
  </si>
  <si>
    <t>9人5天、28人6天</t>
  </si>
  <si>
    <r>
      <t>云人社通〔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〕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号（</t>
    </r>
    <r>
      <rPr>
        <sz val="16"/>
        <rFont val="Times New Roman"/>
        <family val="1"/>
      </rPr>
      <t xml:space="preserve">  153 </t>
    </r>
    <r>
      <rPr>
        <sz val="16"/>
        <rFont val="宋体"/>
        <family val="0"/>
      </rPr>
      <t>项）</t>
    </r>
  </si>
  <si>
    <t>4人5天、43人6天</t>
  </si>
  <si>
    <t>勐宋乡蚌冈村委会</t>
  </si>
  <si>
    <t>手工生茶红茶制作</t>
  </si>
  <si>
    <t>1人5天、47人6天</t>
  </si>
  <si>
    <r>
      <t>云人社通〔</t>
    </r>
    <r>
      <rPr>
        <sz val="16"/>
        <rFont val="Times New Roman"/>
        <family val="1"/>
      </rPr>
      <t>2020</t>
    </r>
    <r>
      <rPr>
        <sz val="16"/>
        <rFont val="宋体"/>
        <family val="0"/>
      </rPr>
      <t>〕</t>
    </r>
    <r>
      <rPr>
        <sz val="16"/>
        <rFont val="Times New Roman"/>
        <family val="1"/>
      </rPr>
      <t>41</t>
    </r>
    <r>
      <rPr>
        <sz val="16"/>
        <rFont val="宋体"/>
        <family val="0"/>
      </rPr>
      <t>号（</t>
    </r>
    <r>
      <rPr>
        <sz val="16"/>
        <rFont val="Times New Roman"/>
        <family val="1"/>
      </rPr>
      <t xml:space="preserve">  297 </t>
    </r>
    <r>
      <rPr>
        <sz val="16"/>
        <rFont val="宋体"/>
        <family val="0"/>
      </rPr>
      <t>项）</t>
    </r>
  </si>
  <si>
    <t>合计</t>
  </si>
  <si>
    <t xml:space="preserve">   填表人：                                 审核人：                                        复核人：                             审批人：</t>
  </si>
  <si>
    <t>2020年勐海县技能培训补贴资金汇总表(第   批）</t>
  </si>
  <si>
    <t xml:space="preserve">  填表单位：玉溪市汇兴职业培训学校                                                                                                                         制表时间：2020年 12 月 8 日</t>
  </si>
  <si>
    <t>应支付建档立卡户人数培训补贴金额</t>
  </si>
  <si>
    <t>应支付非建档立卡培训人数金额</t>
  </si>
  <si>
    <t>勐混镇曼国村委会</t>
  </si>
  <si>
    <t>挖掘机操作</t>
  </si>
  <si>
    <t>10.16-10.21</t>
  </si>
  <si>
    <r>
      <rPr>
        <sz val="12"/>
        <rFont val="宋体"/>
        <family val="0"/>
      </rPr>
      <t>云人社通〔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号（</t>
    </r>
    <r>
      <rPr>
        <sz val="12"/>
        <rFont val="Times New Roman"/>
        <family val="1"/>
      </rPr>
      <t xml:space="preserve"> 166 </t>
    </r>
    <r>
      <rPr>
        <sz val="12"/>
        <rFont val="宋体"/>
        <family val="0"/>
      </rPr>
      <t>项）</t>
    </r>
  </si>
  <si>
    <t>勐遮镇曼根村委会</t>
  </si>
  <si>
    <r>
      <rPr>
        <sz val="12"/>
        <rFont val="宋体"/>
        <family val="0"/>
      </rPr>
      <t>云人社通〔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号（</t>
    </r>
    <r>
      <rPr>
        <sz val="12"/>
        <rFont val="Times New Roman"/>
        <family val="1"/>
      </rPr>
      <t xml:space="preserve">  166</t>
    </r>
    <r>
      <rPr>
        <sz val="12"/>
        <rFont val="宋体"/>
        <family val="0"/>
      </rPr>
      <t>项）</t>
    </r>
  </si>
  <si>
    <t>勐阿镇南朗河村委会</t>
  </si>
  <si>
    <t>茶叶加工技术</t>
  </si>
  <si>
    <t>10.17-10.22</t>
  </si>
  <si>
    <t>4人5天、20人6天</t>
  </si>
  <si>
    <r>
      <t>云人社通〔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号（</t>
    </r>
    <r>
      <rPr>
        <sz val="12"/>
        <rFont val="Times New Roman"/>
        <family val="1"/>
      </rPr>
      <t xml:space="preserve"> 18</t>
    </r>
    <r>
      <rPr>
        <sz val="12"/>
        <rFont val="宋体"/>
        <family val="0"/>
      </rPr>
      <t>项）</t>
    </r>
  </si>
  <si>
    <r>
      <t>云人社通〔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号（</t>
    </r>
    <r>
      <rPr>
        <sz val="12"/>
        <rFont val="Times New Roman"/>
        <family val="1"/>
      </rPr>
      <t xml:space="preserve"> 254 </t>
    </r>
    <r>
      <rPr>
        <sz val="12"/>
        <rFont val="宋体"/>
        <family val="0"/>
      </rPr>
      <t>项）</t>
    </r>
  </si>
  <si>
    <t>10.22-10.27</t>
  </si>
  <si>
    <t>3人5天、58人6天</t>
  </si>
  <si>
    <t>勐阿镇纳丙村委会</t>
  </si>
  <si>
    <r>
      <t>云人社通〔</t>
    </r>
    <r>
      <rPr>
        <sz val="12"/>
        <color indexed="10"/>
        <rFont val="Times New Roman"/>
        <family val="1"/>
      </rPr>
      <t>2020</t>
    </r>
    <r>
      <rPr>
        <sz val="12"/>
        <color indexed="10"/>
        <rFont val="宋体"/>
        <family val="0"/>
      </rPr>
      <t>〕</t>
    </r>
    <r>
      <rPr>
        <sz val="12"/>
        <color indexed="10"/>
        <rFont val="Times New Roman"/>
        <family val="1"/>
      </rPr>
      <t>41</t>
    </r>
    <r>
      <rPr>
        <sz val="12"/>
        <color indexed="10"/>
        <rFont val="宋体"/>
        <family val="0"/>
      </rPr>
      <t>号（</t>
    </r>
    <r>
      <rPr>
        <sz val="12"/>
        <color indexed="10"/>
        <rFont val="Times New Roman"/>
        <family val="1"/>
      </rPr>
      <t xml:space="preserve"> 18</t>
    </r>
    <r>
      <rPr>
        <sz val="12"/>
        <color indexed="10"/>
        <rFont val="宋体"/>
        <family val="0"/>
      </rPr>
      <t>项）</t>
    </r>
  </si>
  <si>
    <t>茶艺服务</t>
  </si>
  <si>
    <t>10.28-11.1</t>
  </si>
  <si>
    <t>1人4天、21人5天</t>
  </si>
  <si>
    <t>勐宋乡曼方村委会</t>
  </si>
  <si>
    <t>10.29-11.3</t>
  </si>
  <si>
    <r>
      <t>云人社通〔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号（</t>
    </r>
    <r>
      <rPr>
        <sz val="12"/>
        <rFont val="Times New Roman"/>
        <family val="1"/>
      </rPr>
      <t xml:space="preserve">  297 </t>
    </r>
    <r>
      <rPr>
        <sz val="12"/>
        <rFont val="宋体"/>
        <family val="0"/>
      </rPr>
      <t>项）</t>
    </r>
  </si>
  <si>
    <t>10.28-11.2</t>
  </si>
  <si>
    <t>8人5天、23人6天</t>
  </si>
  <si>
    <r>
      <t>云人社通〔</t>
    </r>
    <r>
      <rPr>
        <sz val="12"/>
        <color indexed="10"/>
        <rFont val="Times New Roman"/>
        <family val="1"/>
      </rPr>
      <t>2020</t>
    </r>
    <r>
      <rPr>
        <sz val="12"/>
        <color indexed="10"/>
        <rFont val="宋体"/>
        <family val="0"/>
      </rPr>
      <t>〕</t>
    </r>
    <r>
      <rPr>
        <sz val="12"/>
        <color indexed="10"/>
        <rFont val="Times New Roman"/>
        <family val="1"/>
      </rPr>
      <t>41</t>
    </r>
    <r>
      <rPr>
        <sz val="12"/>
        <color indexed="10"/>
        <rFont val="宋体"/>
        <family val="0"/>
      </rPr>
      <t>号（</t>
    </r>
    <r>
      <rPr>
        <sz val="12"/>
        <color indexed="10"/>
        <rFont val="Times New Roman"/>
        <family val="1"/>
      </rPr>
      <t xml:space="preserve">  153 </t>
    </r>
    <r>
      <rPr>
        <sz val="12"/>
        <color indexed="10"/>
        <rFont val="宋体"/>
        <family val="0"/>
      </rPr>
      <t>项）</t>
    </r>
  </si>
  <si>
    <r>
      <t>云人社通〔</t>
    </r>
    <r>
      <rPr>
        <sz val="12"/>
        <color indexed="10"/>
        <rFont val="Times New Roman"/>
        <family val="1"/>
      </rPr>
      <t>2020</t>
    </r>
    <r>
      <rPr>
        <sz val="12"/>
        <color indexed="10"/>
        <rFont val="宋体"/>
        <family val="0"/>
      </rPr>
      <t>〕</t>
    </r>
    <r>
      <rPr>
        <sz val="12"/>
        <color indexed="10"/>
        <rFont val="Times New Roman"/>
        <family val="1"/>
      </rPr>
      <t>41</t>
    </r>
    <r>
      <rPr>
        <sz val="12"/>
        <color indexed="10"/>
        <rFont val="宋体"/>
        <family val="0"/>
      </rPr>
      <t>号（</t>
    </r>
    <r>
      <rPr>
        <sz val="12"/>
        <color indexed="10"/>
        <rFont val="Times New Roman"/>
        <family val="1"/>
      </rPr>
      <t xml:space="preserve">  297 </t>
    </r>
    <r>
      <rPr>
        <sz val="12"/>
        <color indexed="10"/>
        <rFont val="宋体"/>
        <family val="0"/>
      </rPr>
      <t>项）</t>
    </r>
  </si>
  <si>
    <t>5人5天、33人6天</t>
  </si>
  <si>
    <t>11.11-11.16</t>
  </si>
  <si>
    <t>3人5天、16人6天</t>
  </si>
  <si>
    <t>2人5天、36人6天</t>
  </si>
  <si>
    <t>勐宋乡糯有村委会</t>
  </si>
  <si>
    <t>普洱茶冲泡</t>
  </si>
  <si>
    <t>11.14-11.19</t>
  </si>
  <si>
    <t>7人5天、36人6天</t>
  </si>
  <si>
    <r>
      <t>云人社通〔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号（</t>
    </r>
    <r>
      <rPr>
        <sz val="12"/>
        <rFont val="Times New Roman"/>
        <family val="1"/>
      </rPr>
      <t xml:space="preserve">  214 </t>
    </r>
    <r>
      <rPr>
        <sz val="12"/>
        <rFont val="宋体"/>
        <family val="0"/>
      </rPr>
      <t>项）</t>
    </r>
  </si>
  <si>
    <t>手工电弧焊</t>
  </si>
  <si>
    <t>专项能力</t>
  </si>
  <si>
    <t>11.14-11.22</t>
  </si>
  <si>
    <t>1人8天、3人9天</t>
  </si>
  <si>
    <r>
      <rPr>
        <sz val="12"/>
        <rFont val="宋体"/>
        <family val="0"/>
      </rPr>
      <t>云人社通〔</t>
    </r>
    <r>
      <rPr>
        <sz val="12"/>
        <rFont val="Times New Roman"/>
        <family val="1"/>
      </rPr>
      <t>2020</t>
    </r>
    <r>
      <rPr>
        <sz val="12"/>
        <rFont val="宋体"/>
        <family val="0"/>
      </rPr>
      <t>〕</t>
    </r>
    <r>
      <rPr>
        <sz val="12"/>
        <rFont val="Times New Roman"/>
        <family val="1"/>
      </rPr>
      <t>41</t>
    </r>
    <r>
      <rPr>
        <sz val="12"/>
        <rFont val="宋体"/>
        <family val="0"/>
      </rPr>
      <t>号（</t>
    </r>
    <r>
      <rPr>
        <sz val="12"/>
        <rFont val="Times New Roman"/>
        <family val="1"/>
      </rPr>
      <t xml:space="preserve">  38 </t>
    </r>
    <r>
      <rPr>
        <sz val="12"/>
        <rFont val="宋体"/>
        <family val="0"/>
      </rPr>
      <t>项）</t>
    </r>
  </si>
  <si>
    <t>2人8天、39人9天</t>
  </si>
  <si>
    <t xml:space="preserve">   填表人：                                 审核人：                                                     复核人：                                              审批人：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</si>
</sst>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8"/>
      <name val="宋体"/>
      <family val="0"/>
    </font>
    <font>
      <sz val="16"/>
      <color indexed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6"/>
      <name val="Times New Roman"/>
      <family val="1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Calibri"/>
      <family val="0"/>
    </font>
    <font>
      <sz val="10"/>
      <color rgb="FFFF0000"/>
      <name val="宋体"/>
      <family val="0"/>
    </font>
    <font>
      <sz val="12"/>
      <color rgb="FFFF0000"/>
      <name val="Calibri"/>
      <family val="0"/>
    </font>
    <font>
      <sz val="16"/>
      <name val="Calibri"/>
      <family val="0"/>
    </font>
    <font>
      <sz val="16"/>
      <color rgb="FFFF000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5" fillId="0" borderId="3" applyNumberFormat="0" applyFill="0" applyAlignment="0" applyProtection="0"/>
    <xf numFmtId="0" fontId="13" fillId="0" borderId="0">
      <alignment vertical="center"/>
      <protection/>
    </xf>
    <xf numFmtId="0" fontId="15" fillId="7" borderId="0" applyNumberFormat="0" applyBorder="0" applyAlignment="0" applyProtection="0"/>
    <xf numFmtId="0" fontId="19" fillId="0" borderId="4" applyNumberFormat="0" applyFill="0" applyAlignment="0" applyProtection="0"/>
    <xf numFmtId="0" fontId="13" fillId="0" borderId="0">
      <alignment vertical="center"/>
      <protection/>
    </xf>
    <xf numFmtId="0" fontId="15" fillId="3" borderId="0" applyNumberFormat="0" applyBorder="0" applyAlignment="0" applyProtection="0"/>
    <xf numFmtId="0" fontId="24" fillId="2" borderId="5" applyNumberFormat="0" applyAlignment="0" applyProtection="0"/>
    <xf numFmtId="0" fontId="20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29" fillId="9" borderId="0" applyNumberFormat="0" applyBorder="0" applyAlignment="0" applyProtection="0"/>
    <xf numFmtId="0" fontId="2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0" borderId="0">
      <alignment vertical="center"/>
      <protection/>
    </xf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118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19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19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20" borderId="0" xfId="0" applyFont="1" applyFill="1" applyBorder="1" applyAlignment="1">
      <alignment horizontal="center" vertical="center"/>
    </xf>
    <xf numFmtId="0" fontId="1" fillId="20" borderId="9" xfId="0" applyFont="1" applyFill="1" applyBorder="1" applyAlignment="1">
      <alignment horizontal="left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0" xfId="68" applyFont="1" applyFill="1" applyBorder="1" applyAlignment="1">
      <alignment horizontal="center" vertical="center" wrapText="1"/>
      <protection/>
    </xf>
    <xf numFmtId="0" fontId="5" fillId="20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176" fontId="6" fillId="2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176" fontId="6" fillId="19" borderId="10" xfId="0" applyNumberFormat="1" applyFont="1" applyFill="1" applyBorder="1" applyAlignment="1">
      <alignment horizontal="center" vertical="center" wrapText="1"/>
    </xf>
    <xf numFmtId="0" fontId="0" fillId="19" borderId="10" xfId="0" applyNumberForma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0" fillId="19" borderId="14" xfId="0" applyNumberFormat="1" applyFill="1" applyBorder="1" applyAlignment="1">
      <alignment horizontal="center" vertical="center" wrapText="1"/>
    </xf>
    <xf numFmtId="0" fontId="0" fillId="19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176" fontId="39" fillId="20" borderId="1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39" fillId="20" borderId="10" xfId="0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176" fontId="39" fillId="19" borderId="10" xfId="0" applyNumberFormat="1" applyFont="1" applyFill="1" applyBorder="1" applyAlignment="1">
      <alignment horizontal="center" vertical="center" wrapText="1"/>
    </xf>
    <xf numFmtId="0" fontId="37" fillId="19" borderId="10" xfId="0" applyNumberFormat="1" applyFont="1" applyFill="1" applyBorder="1" applyAlignment="1">
      <alignment horizontal="center" vertical="center" wrapText="1"/>
    </xf>
    <xf numFmtId="0" fontId="40" fillId="19" borderId="10" xfId="0" applyFont="1" applyFill="1" applyBorder="1" applyAlignment="1">
      <alignment horizontal="center" vertical="center" wrapText="1"/>
    </xf>
    <xf numFmtId="0" fontId="39" fillId="19" borderId="10" xfId="0" applyFont="1" applyFill="1" applyBorder="1" applyAlignment="1">
      <alignment horizontal="center" vertical="center" wrapText="1"/>
    </xf>
    <xf numFmtId="0" fontId="37" fillId="19" borderId="10" xfId="0" applyNumberFormat="1" applyFont="1" applyFill="1" applyBorder="1" applyAlignment="1">
      <alignment horizontal="center" vertical="center" wrapText="1"/>
    </xf>
    <xf numFmtId="0" fontId="37" fillId="19" borderId="14" xfId="0" applyNumberFormat="1" applyFont="1" applyFill="1" applyBorder="1" applyAlignment="1">
      <alignment horizontal="center" vertical="center" wrapText="1"/>
    </xf>
    <xf numFmtId="0" fontId="37" fillId="19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4" fillId="20" borderId="0" xfId="0" applyNumberFormat="1" applyFont="1" applyFill="1" applyBorder="1" applyAlignment="1">
      <alignment horizontal="center" vertical="center"/>
    </xf>
    <xf numFmtId="176" fontId="1" fillId="20" borderId="9" xfId="0" applyNumberFormat="1" applyFont="1" applyFill="1" applyBorder="1" applyAlignment="1">
      <alignment horizontal="left" vertical="center" wrapText="1"/>
    </xf>
    <xf numFmtId="0" fontId="5" fillId="20" borderId="10" xfId="69" applyFont="1" applyFill="1" applyBorder="1" applyAlignment="1">
      <alignment horizontal="center" vertical="center" wrapText="1"/>
      <protection/>
    </xf>
    <xf numFmtId="0" fontId="5" fillId="20" borderId="10" xfId="70" applyFont="1" applyFill="1" applyBorder="1" applyAlignment="1">
      <alignment horizontal="center" vertical="center" wrapText="1"/>
      <protection/>
    </xf>
    <xf numFmtId="0" fontId="5" fillId="20" borderId="10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5" fillId="20" borderId="20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 wrapText="1"/>
    </xf>
    <xf numFmtId="0" fontId="5" fillId="20" borderId="22" xfId="0" applyFont="1" applyFill="1" applyBorder="1" applyAlignment="1">
      <alignment horizontal="center" vertical="center" wrapText="1"/>
    </xf>
    <xf numFmtId="0" fontId="5" fillId="20" borderId="23" xfId="0" applyFont="1" applyFill="1" applyBorder="1" applyAlignment="1">
      <alignment horizontal="center" vertical="center" wrapText="1"/>
    </xf>
    <xf numFmtId="0" fontId="6" fillId="20" borderId="10" xfId="70" applyFont="1" applyFill="1" applyBorder="1" applyAlignment="1">
      <alignment horizontal="center" vertical="center" wrapText="1"/>
      <protection/>
    </xf>
    <xf numFmtId="177" fontId="6" fillId="20" borderId="10" xfId="0" applyNumberFormat="1" applyFont="1" applyFill="1" applyBorder="1" applyAlignment="1">
      <alignment horizontal="center" vertical="center" wrapText="1"/>
    </xf>
    <xf numFmtId="176" fontId="6" fillId="20" borderId="11" xfId="0" applyNumberFormat="1" applyFont="1" applyFill="1" applyBorder="1" applyAlignment="1">
      <alignment horizontal="center" vertical="center" wrapText="1"/>
    </xf>
    <xf numFmtId="177" fontId="6" fillId="20" borderId="11" xfId="0" applyNumberFormat="1" applyFont="1" applyFill="1" applyBorder="1" applyAlignment="1">
      <alignment horizontal="center" vertical="center" wrapText="1"/>
    </xf>
    <xf numFmtId="0" fontId="6" fillId="19" borderId="10" xfId="70" applyFont="1" applyFill="1" applyBorder="1" applyAlignment="1">
      <alignment horizontal="center" vertical="center" wrapText="1"/>
      <protection/>
    </xf>
    <xf numFmtId="177" fontId="6" fillId="19" borderId="10" xfId="0" applyNumberFormat="1" applyFont="1" applyFill="1" applyBorder="1" applyAlignment="1">
      <alignment horizontal="center" vertical="center" wrapText="1"/>
    </xf>
    <xf numFmtId="176" fontId="6" fillId="19" borderId="11" xfId="0" applyNumberFormat="1" applyFont="1" applyFill="1" applyBorder="1" applyAlignment="1">
      <alignment horizontal="center" vertical="center" wrapText="1"/>
    </xf>
    <xf numFmtId="177" fontId="6" fillId="19" borderId="11" xfId="0" applyNumberFormat="1" applyFont="1" applyFill="1" applyBorder="1" applyAlignment="1">
      <alignment horizontal="center" vertical="center" wrapText="1"/>
    </xf>
    <xf numFmtId="0" fontId="39" fillId="20" borderId="10" xfId="70" applyFont="1" applyFill="1" applyBorder="1" applyAlignment="1">
      <alignment horizontal="center" vertical="center" wrapText="1"/>
      <protection/>
    </xf>
    <xf numFmtId="177" fontId="39" fillId="20" borderId="10" xfId="0" applyNumberFormat="1" applyFont="1" applyFill="1" applyBorder="1" applyAlignment="1">
      <alignment horizontal="center" vertical="center" wrapText="1"/>
    </xf>
    <xf numFmtId="176" fontId="39" fillId="20" borderId="11" xfId="0" applyNumberFormat="1" applyFont="1" applyFill="1" applyBorder="1" applyAlignment="1">
      <alignment horizontal="center" vertical="center" wrapText="1"/>
    </xf>
    <xf numFmtId="177" fontId="39" fillId="20" borderId="11" xfId="0" applyNumberFormat="1" applyFont="1" applyFill="1" applyBorder="1" applyAlignment="1">
      <alignment horizontal="center" vertical="center" wrapText="1"/>
    </xf>
    <xf numFmtId="176" fontId="6" fillId="20" borderId="10" xfId="0" applyNumberFormat="1" applyFont="1" applyFill="1" applyBorder="1" applyAlignment="1">
      <alignment horizontal="center" vertical="center" wrapText="1"/>
    </xf>
    <xf numFmtId="0" fontId="39" fillId="19" borderId="10" xfId="70" applyFont="1" applyFill="1" applyBorder="1" applyAlignment="1">
      <alignment horizontal="center" vertical="center" wrapText="1"/>
      <protection/>
    </xf>
    <xf numFmtId="177" fontId="39" fillId="19" borderId="10" xfId="0" applyNumberFormat="1" applyFont="1" applyFill="1" applyBorder="1" applyAlignment="1">
      <alignment horizontal="center" vertical="center" wrapText="1"/>
    </xf>
    <xf numFmtId="176" fontId="39" fillId="19" borderId="11" xfId="0" applyNumberFormat="1" applyFont="1" applyFill="1" applyBorder="1" applyAlignment="1">
      <alignment horizontal="center" vertical="center" wrapText="1"/>
    </xf>
    <xf numFmtId="177" fontId="39" fillId="19" borderId="11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177" fontId="6" fillId="2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19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20" borderId="0" xfId="0" applyFont="1" applyFill="1" applyBorder="1" applyAlignment="1">
      <alignment horizontal="center" vertical="center"/>
    </xf>
    <xf numFmtId="0" fontId="9" fillId="20" borderId="9" xfId="0" applyFont="1" applyFill="1" applyBorder="1" applyAlignment="1">
      <alignment horizontal="left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0" xfId="68" applyFont="1" applyFill="1" applyBorder="1" applyAlignment="1">
      <alignment horizontal="center" vertical="center" wrapText="1"/>
      <protection/>
    </xf>
    <xf numFmtId="0" fontId="10" fillId="20" borderId="12" xfId="0" applyFont="1" applyFill="1" applyBorder="1" applyAlignment="1">
      <alignment horizontal="center" vertical="center" wrapText="1"/>
    </xf>
    <xf numFmtId="0" fontId="10" fillId="20" borderId="13" xfId="0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76" fontId="8" fillId="20" borderId="0" xfId="0" applyNumberFormat="1" applyFont="1" applyFill="1" applyBorder="1" applyAlignment="1">
      <alignment horizontal="center" vertical="center"/>
    </xf>
    <xf numFmtId="176" fontId="9" fillId="20" borderId="9" xfId="0" applyNumberFormat="1" applyFont="1" applyFill="1" applyBorder="1" applyAlignment="1">
      <alignment horizontal="left" vertical="center" wrapText="1"/>
    </xf>
    <xf numFmtId="0" fontId="10" fillId="20" borderId="10" xfId="69" applyFont="1" applyFill="1" applyBorder="1" applyAlignment="1">
      <alignment horizontal="center" vertical="center" wrapText="1"/>
      <protection/>
    </xf>
    <xf numFmtId="0" fontId="10" fillId="20" borderId="10" xfId="70" applyFont="1" applyFill="1" applyBorder="1" applyAlignment="1">
      <alignment horizontal="center" vertical="center" wrapText="1"/>
      <protection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23" xfId="0" applyFont="1" applyFill="1" applyBorder="1" applyAlignment="1">
      <alignment horizontal="center" vertical="center" wrapText="1"/>
    </xf>
    <xf numFmtId="0" fontId="9" fillId="0" borderId="10" xfId="70" applyFont="1" applyFill="1" applyBorder="1" applyAlignment="1">
      <alignment horizontal="center" vertical="center" wrapText="1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horizontal="center" vertical="center" wrapText="1"/>
    </xf>
    <xf numFmtId="176" fontId="9" fillId="0" borderId="10" xfId="0" applyNumberFormat="1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0" fontId="10" fillId="20" borderId="21" xfId="0" applyFont="1" applyFill="1" applyBorder="1" applyAlignment="1">
      <alignment horizontal="center" vertical="center" wrapText="1"/>
    </xf>
    <xf numFmtId="177" fontId="9" fillId="0" borderId="11" xfId="0" applyNumberFormat="1" applyFont="1" applyFill="1" applyBorder="1" applyAlignment="1">
      <alignment horizontal="center" vertical="center" wrapText="1"/>
    </xf>
    <xf numFmtId="177" fontId="9" fillId="0" borderId="10" xfId="0" applyNumberFormat="1" applyFont="1" applyFill="1" applyBorder="1" applyAlignment="1">
      <alignment horizontal="center" vertical="center" wrapText="1"/>
    </xf>
  </cellXfs>
  <cellStyles count="57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常规_Sheet1_11" xfId="36"/>
    <cellStyle name="60% - 强调文字颜色 1" xfId="37"/>
    <cellStyle name="标题 3" xfId="38"/>
    <cellStyle name="常规_Sheet1_14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常规_Sheet1_15" xfId="62"/>
    <cellStyle name="60% - 强调文字颜色 5" xfId="63"/>
    <cellStyle name="强调文字颜色 6" xfId="64"/>
    <cellStyle name="40% - 强调文字颜色 6" xfId="65"/>
    <cellStyle name="60% - 强调文字颜色 6" xfId="66"/>
    <cellStyle name="常规_Sheet1_1" xfId="67"/>
    <cellStyle name="常规_Sheet1_2" xfId="68"/>
    <cellStyle name="常规_Sheet1_3" xfId="69"/>
    <cellStyle name="常规_Sheet1_5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zoomScale="70" zoomScaleNormal="70" zoomScaleSheetLayoutView="100" workbookViewId="0" topLeftCell="A1">
      <pane ySplit="5" topLeftCell="A6" activePane="bottomLeft" state="frozen"/>
      <selection pane="bottomLeft" activeCell="L10" sqref="L10:N10"/>
    </sheetView>
  </sheetViews>
  <sheetFormatPr defaultColWidth="9.00390625" defaultRowHeight="14.25"/>
  <cols>
    <col min="1" max="1" width="4.125" style="7" customWidth="1"/>
    <col min="2" max="2" width="10.00390625" style="7" customWidth="1"/>
    <col min="3" max="3" width="9.625" style="7" customWidth="1"/>
    <col min="4" max="4" width="6.25390625" style="7" customWidth="1"/>
    <col min="5" max="5" width="12.25390625" style="7" customWidth="1"/>
    <col min="6" max="7" width="6.75390625" style="7" customWidth="1"/>
    <col min="8" max="9" width="8.50390625" style="7" customWidth="1"/>
    <col min="10" max="10" width="16.625" style="7" customWidth="1"/>
    <col min="11" max="11" width="11.875" style="7" customWidth="1"/>
    <col min="12" max="12" width="15.50390625" style="8" customWidth="1"/>
    <col min="13" max="13" width="15.375" style="8" customWidth="1"/>
    <col min="14" max="14" width="16.375" style="7" customWidth="1"/>
    <col min="15" max="15" width="15.625" style="7" customWidth="1"/>
    <col min="16" max="16" width="12.75390625" style="7" customWidth="1"/>
    <col min="17" max="17" width="14.875" style="7" customWidth="1"/>
    <col min="18" max="19" width="13.875" style="7" customWidth="1"/>
    <col min="20" max="21" width="17.875" style="7" customWidth="1"/>
    <col min="22" max="16384" width="9.00390625" style="7" customWidth="1"/>
  </cols>
  <sheetData>
    <row r="1" spans="1:21" s="1" customFormat="1" ht="51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101"/>
      <c r="M1" s="101"/>
      <c r="N1" s="81"/>
      <c r="O1" s="81"/>
      <c r="P1" s="81"/>
      <c r="Q1" s="81"/>
      <c r="R1" s="81"/>
      <c r="S1" s="81"/>
      <c r="T1" s="81"/>
      <c r="U1" s="81"/>
    </row>
    <row r="2" spans="1:21" s="1" customFormat="1" ht="54" customHeight="1">
      <c r="A2" s="82" t="s">
        <v>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02"/>
      <c r="M2" s="102"/>
      <c r="N2" s="82"/>
      <c r="O2" s="82"/>
      <c r="P2" s="82"/>
      <c r="Q2" s="82"/>
      <c r="R2" s="82"/>
      <c r="S2" s="82"/>
      <c r="T2" s="82"/>
      <c r="U2" s="82"/>
    </row>
    <row r="3" spans="1:21" s="1" customFormat="1" ht="78" customHeight="1">
      <c r="A3" s="83" t="s">
        <v>2</v>
      </c>
      <c r="B3" s="83" t="s">
        <v>3</v>
      </c>
      <c r="C3" s="83" t="s">
        <v>4</v>
      </c>
      <c r="D3" s="84" t="s">
        <v>5</v>
      </c>
      <c r="E3" s="83" t="s">
        <v>6</v>
      </c>
      <c r="F3" s="85" t="s">
        <v>7</v>
      </c>
      <c r="G3" s="85" t="s">
        <v>8</v>
      </c>
      <c r="H3" s="85" t="s">
        <v>9</v>
      </c>
      <c r="I3" s="85" t="s">
        <v>10</v>
      </c>
      <c r="J3" s="103" t="s">
        <v>11</v>
      </c>
      <c r="K3" s="104" t="s">
        <v>12</v>
      </c>
      <c r="L3" s="105" t="s">
        <v>13</v>
      </c>
      <c r="M3" s="105"/>
      <c r="N3" s="105"/>
      <c r="O3" s="105"/>
      <c r="P3" s="105" t="s">
        <v>14</v>
      </c>
      <c r="Q3" s="105"/>
      <c r="R3" s="105"/>
      <c r="S3" s="105"/>
      <c r="T3" s="84" t="s">
        <v>15</v>
      </c>
      <c r="U3" s="83" t="s">
        <v>16</v>
      </c>
    </row>
    <row r="4" spans="1:21" s="1" customFormat="1" ht="33" customHeight="1">
      <c r="A4" s="83"/>
      <c r="B4" s="83"/>
      <c r="C4" s="83"/>
      <c r="D4" s="86"/>
      <c r="E4" s="83"/>
      <c r="F4" s="85"/>
      <c r="G4" s="85"/>
      <c r="H4" s="85"/>
      <c r="I4" s="85"/>
      <c r="J4" s="103"/>
      <c r="K4" s="104"/>
      <c r="L4" s="84" t="s">
        <v>17</v>
      </c>
      <c r="M4" s="84" t="s">
        <v>18</v>
      </c>
      <c r="N4" s="83" t="s">
        <v>19</v>
      </c>
      <c r="O4" s="106" t="s">
        <v>20</v>
      </c>
      <c r="P4" s="107" t="s">
        <v>21</v>
      </c>
      <c r="Q4" s="115" t="s">
        <v>22</v>
      </c>
      <c r="R4" s="115" t="s">
        <v>23</v>
      </c>
      <c r="S4" s="86" t="s">
        <v>20</v>
      </c>
      <c r="T4" s="86"/>
      <c r="U4" s="83"/>
    </row>
    <row r="5" spans="1:21" s="1" customFormat="1" ht="72" customHeight="1">
      <c r="A5" s="83"/>
      <c r="B5" s="83"/>
      <c r="C5" s="83"/>
      <c r="D5" s="87"/>
      <c r="E5" s="83"/>
      <c r="F5" s="85"/>
      <c r="G5" s="85"/>
      <c r="H5" s="85"/>
      <c r="I5" s="85"/>
      <c r="J5" s="103"/>
      <c r="K5" s="104"/>
      <c r="L5" s="87"/>
      <c r="M5" s="87"/>
      <c r="N5" s="83"/>
      <c r="O5" s="108"/>
      <c r="P5" s="109"/>
      <c r="Q5" s="87"/>
      <c r="R5" s="87"/>
      <c r="S5" s="87"/>
      <c r="T5" s="87"/>
      <c r="U5" s="83"/>
    </row>
    <row r="6" spans="1:21" s="80" customFormat="1" ht="120" customHeight="1">
      <c r="A6" s="88">
        <v>1</v>
      </c>
      <c r="B6" s="89" t="s">
        <v>24</v>
      </c>
      <c r="C6" s="89" t="s">
        <v>25</v>
      </c>
      <c r="D6" s="90" t="s">
        <v>26</v>
      </c>
      <c r="E6" s="91" t="s">
        <v>27</v>
      </c>
      <c r="F6" s="92">
        <v>48</v>
      </c>
      <c r="G6" s="93">
        <v>47</v>
      </c>
      <c r="H6" s="94">
        <v>42</v>
      </c>
      <c r="I6" s="94">
        <v>41</v>
      </c>
      <c r="J6" s="89" t="s">
        <v>28</v>
      </c>
      <c r="K6" s="110">
        <v>700</v>
      </c>
      <c r="L6" s="111">
        <f>I6*400</f>
        <v>16400</v>
      </c>
      <c r="M6" s="111">
        <f>I6*K6-L6</f>
        <v>12300</v>
      </c>
      <c r="N6" s="111">
        <f>(G6-I6)*K6</f>
        <v>4200</v>
      </c>
      <c r="O6" s="111">
        <f>SUM(L6:N6)</f>
        <v>32900</v>
      </c>
      <c r="P6" s="112" t="s">
        <v>29</v>
      </c>
      <c r="Q6" s="116">
        <v>12120</v>
      </c>
      <c r="R6" s="116">
        <v>4040</v>
      </c>
      <c r="S6" s="116">
        <f>R6+Q6</f>
        <v>16160</v>
      </c>
      <c r="T6" s="116">
        <f>O6+S6</f>
        <v>49060</v>
      </c>
      <c r="U6" s="91" t="s">
        <v>30</v>
      </c>
    </row>
    <row r="7" spans="1:21" s="80" customFormat="1" ht="120" customHeight="1">
      <c r="A7" s="88">
        <v>2</v>
      </c>
      <c r="B7" s="89" t="s">
        <v>31</v>
      </c>
      <c r="C7" s="89" t="s">
        <v>32</v>
      </c>
      <c r="D7" s="90" t="s">
        <v>26</v>
      </c>
      <c r="E7" s="91" t="s">
        <v>27</v>
      </c>
      <c r="F7" s="92">
        <v>37</v>
      </c>
      <c r="G7" s="93">
        <v>37</v>
      </c>
      <c r="H7" s="92">
        <v>37</v>
      </c>
      <c r="I7" s="92">
        <v>37</v>
      </c>
      <c r="J7" s="89" t="s">
        <v>33</v>
      </c>
      <c r="K7" s="110">
        <v>800</v>
      </c>
      <c r="L7" s="111">
        <f>I7*400</f>
        <v>14800</v>
      </c>
      <c r="M7" s="111">
        <f>I7*K7-L7</f>
        <v>14800</v>
      </c>
      <c r="N7" s="111">
        <f>(G7-I7)*K7</f>
        <v>0</v>
      </c>
      <c r="O7" s="111">
        <f>SUM(L7:N7)</f>
        <v>29600</v>
      </c>
      <c r="P7" s="112" t="s">
        <v>34</v>
      </c>
      <c r="Q7" s="116">
        <v>12780</v>
      </c>
      <c r="R7" s="116">
        <v>4260</v>
      </c>
      <c r="S7" s="116">
        <f>R7+Q7</f>
        <v>17040</v>
      </c>
      <c r="T7" s="116">
        <f>O7+S7</f>
        <v>46640</v>
      </c>
      <c r="U7" s="91" t="s">
        <v>35</v>
      </c>
    </row>
    <row r="8" spans="1:21" s="80" customFormat="1" ht="120" customHeight="1">
      <c r="A8" s="88">
        <v>3</v>
      </c>
      <c r="B8" s="89" t="s">
        <v>31</v>
      </c>
      <c r="C8" s="89" t="s">
        <v>32</v>
      </c>
      <c r="D8" s="90" t="s">
        <v>26</v>
      </c>
      <c r="E8" s="91" t="s">
        <v>27</v>
      </c>
      <c r="F8" s="92">
        <v>48</v>
      </c>
      <c r="G8" s="93">
        <v>47</v>
      </c>
      <c r="H8" s="92">
        <v>48</v>
      </c>
      <c r="I8" s="92">
        <v>47</v>
      </c>
      <c r="J8" s="89" t="s">
        <v>33</v>
      </c>
      <c r="K8" s="110">
        <v>800</v>
      </c>
      <c r="L8" s="111">
        <f>I8*400</f>
        <v>18800</v>
      </c>
      <c r="M8" s="111">
        <f>I8*K8-L8</f>
        <v>18800</v>
      </c>
      <c r="N8" s="111">
        <f>(G8-I8)*K8</f>
        <v>0</v>
      </c>
      <c r="O8" s="111">
        <f>SUM(L8:N8)</f>
        <v>37600</v>
      </c>
      <c r="P8" s="112" t="s">
        <v>36</v>
      </c>
      <c r="Q8" s="116">
        <v>16680</v>
      </c>
      <c r="R8" s="116">
        <v>5560</v>
      </c>
      <c r="S8" s="116">
        <f>R8+Q8</f>
        <v>22240</v>
      </c>
      <c r="T8" s="116">
        <f>O8+S8</f>
        <v>59840</v>
      </c>
      <c r="U8" s="91" t="s">
        <v>35</v>
      </c>
    </row>
    <row r="9" spans="1:21" s="80" customFormat="1" ht="120" customHeight="1">
      <c r="A9" s="88">
        <v>4</v>
      </c>
      <c r="B9" s="89" t="s">
        <v>37</v>
      </c>
      <c r="C9" s="89" t="s">
        <v>38</v>
      </c>
      <c r="D9" s="90" t="s">
        <v>26</v>
      </c>
      <c r="E9" s="91" t="s">
        <v>27</v>
      </c>
      <c r="F9" s="92">
        <v>50</v>
      </c>
      <c r="G9" s="93">
        <v>50</v>
      </c>
      <c r="H9" s="94">
        <v>48</v>
      </c>
      <c r="I9" s="94">
        <v>48</v>
      </c>
      <c r="J9" s="89" t="s">
        <v>33</v>
      </c>
      <c r="K9" s="110">
        <v>800</v>
      </c>
      <c r="L9" s="111">
        <f>I9*400</f>
        <v>19200</v>
      </c>
      <c r="M9" s="111">
        <f>I9*K9-L9</f>
        <v>19200</v>
      </c>
      <c r="N9" s="111">
        <f>(G9-I9)*K9</f>
        <v>1600</v>
      </c>
      <c r="O9" s="111">
        <f>SUM(L9:N9)</f>
        <v>40000</v>
      </c>
      <c r="P9" s="113" t="s">
        <v>39</v>
      </c>
      <c r="Q9" s="117">
        <v>17220</v>
      </c>
      <c r="R9" s="117">
        <v>5740</v>
      </c>
      <c r="S9" s="117">
        <f>R9+Q9</f>
        <v>22960</v>
      </c>
      <c r="T9" s="117">
        <f>O9+S9</f>
        <v>62960</v>
      </c>
      <c r="U9" s="91" t="s">
        <v>40</v>
      </c>
    </row>
    <row r="10" spans="1:21" ht="84" customHeight="1">
      <c r="A10" s="95" t="s">
        <v>41</v>
      </c>
      <c r="B10" s="96"/>
      <c r="C10" s="96"/>
      <c r="D10" s="97"/>
      <c r="E10" s="98"/>
      <c r="F10" s="98">
        <f>SUM(F6:F9)</f>
        <v>183</v>
      </c>
      <c r="G10" s="98">
        <f>SUM(G6:G9)</f>
        <v>181</v>
      </c>
      <c r="H10" s="98">
        <f>SUM(H6:H9)</f>
        <v>175</v>
      </c>
      <c r="I10" s="98">
        <f>SUM(I6:I9)</f>
        <v>173</v>
      </c>
      <c r="J10" s="98"/>
      <c r="K10" s="98"/>
      <c r="L10" s="114">
        <f>SUM(L6:L9)</f>
        <v>69200</v>
      </c>
      <c r="M10" s="114">
        <f>SUM(M6:M9)</f>
        <v>65100</v>
      </c>
      <c r="N10" s="114">
        <f>SUM(N6:N9)</f>
        <v>5800</v>
      </c>
      <c r="O10" s="98">
        <f>SUM(O6:O9)</f>
        <v>140100</v>
      </c>
      <c r="P10" s="98"/>
      <c r="Q10" s="98">
        <f aca="true" t="shared" si="0" ref="N10:T10">SUM(Q6:Q9)</f>
        <v>58800</v>
      </c>
      <c r="R10" s="98">
        <f t="shared" si="0"/>
        <v>19600</v>
      </c>
      <c r="S10" s="98">
        <f t="shared" si="0"/>
        <v>78400</v>
      </c>
      <c r="T10" s="98">
        <f t="shared" si="0"/>
        <v>218500</v>
      </c>
      <c r="U10" s="98"/>
    </row>
    <row r="11" spans="1:21" s="6" customFormat="1" ht="39" customHeight="1">
      <c r="A11" s="99" t="s">
        <v>42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</row>
    <row r="19" ht="14.25">
      <c r="I19" s="75"/>
    </row>
  </sheetData>
  <sheetProtection/>
  <mergeCells count="27">
    <mergeCell ref="A1:U1"/>
    <mergeCell ref="A2:U2"/>
    <mergeCell ref="L3:O3"/>
    <mergeCell ref="P3:S3"/>
    <mergeCell ref="A10:D10"/>
    <mergeCell ref="A11:U1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4:S5"/>
    <mergeCell ref="T3:T5"/>
    <mergeCell ref="U3:U5"/>
  </mergeCells>
  <printOptions horizontalCentered="1"/>
  <pageMargins left="0" right="0" top="0.11805555555555555" bottom="0.07847222222222222" header="0.5118055555555555" footer="0.07847222222222222"/>
  <pageSetup horizontalDpi="600" verticalDpi="600" orientation="landscape" paperSize="9" scale="6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="70" zoomScaleNormal="70" zoomScaleSheetLayoutView="100" workbookViewId="0" topLeftCell="A1">
      <pane ySplit="5" topLeftCell="A12" activePane="bottomLeft" state="frozen"/>
      <selection pane="bottomLeft" activeCell="Y19" sqref="Y19"/>
    </sheetView>
  </sheetViews>
  <sheetFormatPr defaultColWidth="9.00390625" defaultRowHeight="14.25"/>
  <cols>
    <col min="1" max="1" width="4.125" style="7" customWidth="1"/>
    <col min="2" max="2" width="10.00390625" style="7" customWidth="1"/>
    <col min="3" max="3" width="9.625" style="7" customWidth="1"/>
    <col min="4" max="4" width="6.25390625" style="7" customWidth="1"/>
    <col min="5" max="5" width="12.25390625" style="7" customWidth="1"/>
    <col min="6" max="7" width="6.75390625" style="7" customWidth="1"/>
    <col min="8" max="9" width="8.50390625" style="7" customWidth="1"/>
    <col min="10" max="10" width="13.375" style="7" customWidth="1"/>
    <col min="11" max="11" width="11.875" style="7" customWidth="1"/>
    <col min="12" max="12" width="14.375" style="8" customWidth="1"/>
    <col min="13" max="13" width="13.25390625" style="7" customWidth="1"/>
    <col min="14" max="14" width="15.625" style="7" customWidth="1"/>
    <col min="15" max="15" width="12.75390625" style="7" customWidth="1"/>
    <col min="16" max="16" width="14.875" style="7" customWidth="1"/>
    <col min="17" max="18" width="13.875" style="7" customWidth="1"/>
    <col min="19" max="19" width="12.25390625" style="7" customWidth="1"/>
    <col min="20" max="20" width="11.875" style="7" customWidth="1"/>
    <col min="21" max="16384" width="9.00390625" style="7" customWidth="1"/>
  </cols>
  <sheetData>
    <row r="1" spans="1:20" s="1" customFormat="1" ht="39" customHeight="1">
      <c r="A1" s="9" t="s">
        <v>43</v>
      </c>
      <c r="B1" s="9"/>
      <c r="C1" s="9"/>
      <c r="D1" s="9"/>
      <c r="E1" s="9"/>
      <c r="F1" s="9"/>
      <c r="G1" s="9"/>
      <c r="H1" s="9"/>
      <c r="I1" s="9"/>
      <c r="J1" s="9"/>
      <c r="K1" s="9"/>
      <c r="L1" s="46"/>
      <c r="M1" s="9"/>
      <c r="N1" s="9"/>
      <c r="O1" s="9"/>
      <c r="P1" s="9"/>
      <c r="Q1" s="9"/>
      <c r="R1" s="9"/>
      <c r="S1" s="9"/>
      <c r="T1" s="9"/>
    </row>
    <row r="2" spans="1:20" s="1" customFormat="1" ht="27" customHeight="1">
      <c r="A2" s="10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47"/>
      <c r="M2" s="10"/>
      <c r="N2" s="10"/>
      <c r="O2" s="10"/>
      <c r="P2" s="10"/>
      <c r="Q2" s="10"/>
      <c r="R2" s="10"/>
      <c r="S2" s="10"/>
      <c r="T2" s="10"/>
    </row>
    <row r="3" spans="1:20" s="1" customFormat="1" ht="33.7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48" t="s">
        <v>11</v>
      </c>
      <c r="K3" s="49" t="s">
        <v>12</v>
      </c>
      <c r="L3" s="50" t="s">
        <v>13</v>
      </c>
      <c r="M3" s="50"/>
      <c r="N3" s="50"/>
      <c r="O3" s="50" t="s">
        <v>14</v>
      </c>
      <c r="P3" s="50"/>
      <c r="Q3" s="50"/>
      <c r="R3" s="50"/>
      <c r="S3" s="12" t="s">
        <v>15</v>
      </c>
      <c r="T3" s="11" t="s">
        <v>16</v>
      </c>
    </row>
    <row r="4" spans="1:20" s="1" customFormat="1" ht="33" customHeight="1">
      <c r="A4" s="11"/>
      <c r="B4" s="11"/>
      <c r="C4" s="11"/>
      <c r="D4" s="14"/>
      <c r="E4" s="11"/>
      <c r="F4" s="13"/>
      <c r="G4" s="13"/>
      <c r="H4" s="13"/>
      <c r="I4" s="13"/>
      <c r="J4" s="48"/>
      <c r="K4" s="49"/>
      <c r="L4" s="11" t="s">
        <v>45</v>
      </c>
      <c r="M4" s="11" t="s">
        <v>46</v>
      </c>
      <c r="N4" s="51" t="s">
        <v>20</v>
      </c>
      <c r="O4" s="52" t="s">
        <v>21</v>
      </c>
      <c r="P4" s="53" t="s">
        <v>22</v>
      </c>
      <c r="Q4" s="53" t="s">
        <v>23</v>
      </c>
      <c r="R4" s="14" t="s">
        <v>20</v>
      </c>
      <c r="S4" s="14"/>
      <c r="T4" s="11"/>
    </row>
    <row r="5" spans="1:20" s="1" customFormat="1" ht="39.75" customHeight="1">
      <c r="A5" s="11"/>
      <c r="B5" s="11"/>
      <c r="C5" s="11"/>
      <c r="D5" s="15"/>
      <c r="E5" s="11"/>
      <c r="F5" s="13"/>
      <c r="G5" s="13"/>
      <c r="H5" s="13"/>
      <c r="I5" s="13"/>
      <c r="J5" s="48"/>
      <c r="K5" s="49"/>
      <c r="L5" s="11"/>
      <c r="M5" s="11"/>
      <c r="N5" s="54"/>
      <c r="O5" s="55"/>
      <c r="P5" s="15"/>
      <c r="Q5" s="15"/>
      <c r="R5" s="15"/>
      <c r="S5" s="15"/>
      <c r="T5" s="11"/>
    </row>
    <row r="6" spans="1:20" s="2" customFormat="1" ht="76.5" customHeight="1">
      <c r="A6" s="16">
        <v>1</v>
      </c>
      <c r="B6" s="17" t="s">
        <v>47</v>
      </c>
      <c r="C6" s="17" t="s">
        <v>48</v>
      </c>
      <c r="D6" s="18" t="s">
        <v>26</v>
      </c>
      <c r="E6" s="19" t="s">
        <v>27</v>
      </c>
      <c r="F6" s="17">
        <v>49</v>
      </c>
      <c r="G6" s="20">
        <v>48</v>
      </c>
      <c r="H6" s="17">
        <v>2</v>
      </c>
      <c r="I6" s="27">
        <v>2</v>
      </c>
      <c r="J6" s="17" t="s">
        <v>49</v>
      </c>
      <c r="K6" s="56">
        <v>800</v>
      </c>
      <c r="L6" s="57">
        <f aca="true" t="shared" si="0" ref="L6:L23">K6*I6</f>
        <v>1600</v>
      </c>
      <c r="M6" s="57">
        <f aca="true" t="shared" si="1" ref="M6:M23">K6*(G6-I6)</f>
        <v>36800</v>
      </c>
      <c r="N6" s="57">
        <f aca="true" t="shared" si="2" ref="N6:N23">L6+M6</f>
        <v>38400</v>
      </c>
      <c r="O6" s="58">
        <v>6</v>
      </c>
      <c r="P6" s="59">
        <v>720</v>
      </c>
      <c r="Q6" s="59">
        <v>240</v>
      </c>
      <c r="R6" s="59">
        <f aca="true" t="shared" si="3" ref="R6:R10">Q6+P6</f>
        <v>960</v>
      </c>
      <c r="S6" s="59">
        <f aca="true" t="shared" si="4" ref="S6:S23">N6+R6</f>
        <v>39360</v>
      </c>
      <c r="T6" s="76" t="s">
        <v>50</v>
      </c>
    </row>
    <row r="7" spans="1:20" s="2" customFormat="1" ht="76.5" customHeight="1">
      <c r="A7" s="16">
        <v>2</v>
      </c>
      <c r="B7" s="17" t="s">
        <v>51</v>
      </c>
      <c r="C7" s="17" t="s">
        <v>48</v>
      </c>
      <c r="D7" s="18" t="s">
        <v>26</v>
      </c>
      <c r="E7" s="19" t="s">
        <v>27</v>
      </c>
      <c r="F7" s="17">
        <v>54</v>
      </c>
      <c r="G7" s="20">
        <v>54</v>
      </c>
      <c r="H7" s="17">
        <v>0</v>
      </c>
      <c r="I7" s="27">
        <v>0</v>
      </c>
      <c r="J7" s="17" t="s">
        <v>49</v>
      </c>
      <c r="K7" s="56">
        <v>800</v>
      </c>
      <c r="L7" s="57">
        <f t="shared" si="0"/>
        <v>0</v>
      </c>
      <c r="M7" s="57">
        <f t="shared" si="1"/>
        <v>43200</v>
      </c>
      <c r="N7" s="57">
        <f t="shared" si="2"/>
        <v>43200</v>
      </c>
      <c r="O7" s="58">
        <v>0</v>
      </c>
      <c r="P7" s="59">
        <v>0</v>
      </c>
      <c r="Q7" s="59">
        <v>0</v>
      </c>
      <c r="R7" s="59">
        <f t="shared" si="3"/>
        <v>0</v>
      </c>
      <c r="S7" s="59">
        <f t="shared" si="4"/>
        <v>43200</v>
      </c>
      <c r="T7" s="76" t="s">
        <v>52</v>
      </c>
    </row>
    <row r="8" spans="1:20" s="2" customFormat="1" ht="76.5" customHeight="1">
      <c r="A8" s="16">
        <v>3</v>
      </c>
      <c r="B8" s="17" t="s">
        <v>53</v>
      </c>
      <c r="C8" s="17" t="s">
        <v>54</v>
      </c>
      <c r="D8" s="18" t="s">
        <v>26</v>
      </c>
      <c r="E8" s="19" t="s">
        <v>27</v>
      </c>
      <c r="F8" s="17">
        <v>57</v>
      </c>
      <c r="G8" s="20">
        <v>57</v>
      </c>
      <c r="H8" s="17">
        <v>24</v>
      </c>
      <c r="I8" s="27">
        <v>24</v>
      </c>
      <c r="J8" s="17" t="s">
        <v>55</v>
      </c>
      <c r="K8" s="56">
        <v>800</v>
      </c>
      <c r="L8" s="57">
        <f t="shared" si="0"/>
        <v>19200</v>
      </c>
      <c r="M8" s="57">
        <f t="shared" si="1"/>
        <v>26400</v>
      </c>
      <c r="N8" s="57">
        <f t="shared" si="2"/>
        <v>45600</v>
      </c>
      <c r="O8" s="58" t="s">
        <v>56</v>
      </c>
      <c r="P8" s="59">
        <v>8400</v>
      </c>
      <c r="Q8" s="59">
        <v>2800</v>
      </c>
      <c r="R8" s="59">
        <f t="shared" si="3"/>
        <v>11200</v>
      </c>
      <c r="S8" s="59">
        <f t="shared" si="4"/>
        <v>56800</v>
      </c>
      <c r="T8" s="76" t="s">
        <v>57</v>
      </c>
    </row>
    <row r="9" spans="1:20" s="3" customFormat="1" ht="76.5" customHeight="1">
      <c r="A9" s="21">
        <v>4</v>
      </c>
      <c r="B9" s="22" t="s">
        <v>24</v>
      </c>
      <c r="C9" s="22" t="s">
        <v>25</v>
      </c>
      <c r="D9" s="23" t="s">
        <v>26</v>
      </c>
      <c r="E9" s="24" t="s">
        <v>27</v>
      </c>
      <c r="F9" s="22">
        <v>48</v>
      </c>
      <c r="G9" s="25">
        <v>47</v>
      </c>
      <c r="H9" s="26">
        <v>42</v>
      </c>
      <c r="I9" s="26">
        <v>41</v>
      </c>
      <c r="J9" s="22" t="s">
        <v>28</v>
      </c>
      <c r="K9" s="60">
        <v>700</v>
      </c>
      <c r="L9" s="61">
        <f t="shared" si="0"/>
        <v>28700</v>
      </c>
      <c r="M9" s="61">
        <f t="shared" si="1"/>
        <v>4200</v>
      </c>
      <c r="N9" s="61">
        <f t="shared" si="2"/>
        <v>32900</v>
      </c>
      <c r="O9" s="62" t="s">
        <v>29</v>
      </c>
      <c r="P9" s="63">
        <v>12120</v>
      </c>
      <c r="Q9" s="63">
        <v>4040</v>
      </c>
      <c r="R9" s="63">
        <f t="shared" si="3"/>
        <v>16160</v>
      </c>
      <c r="S9" s="63">
        <f t="shared" si="4"/>
        <v>49060</v>
      </c>
      <c r="T9" s="77" t="s">
        <v>58</v>
      </c>
    </row>
    <row r="10" spans="1:20" s="2" customFormat="1" ht="76.5" customHeight="1">
      <c r="A10" s="16">
        <v>5</v>
      </c>
      <c r="B10" s="17" t="s">
        <v>31</v>
      </c>
      <c r="C10" s="17" t="s">
        <v>54</v>
      </c>
      <c r="D10" s="18" t="s">
        <v>26</v>
      </c>
      <c r="E10" s="19" t="s">
        <v>27</v>
      </c>
      <c r="F10" s="17">
        <v>64</v>
      </c>
      <c r="G10" s="20">
        <v>62</v>
      </c>
      <c r="H10" s="27">
        <v>63</v>
      </c>
      <c r="I10" s="27">
        <v>61</v>
      </c>
      <c r="J10" s="17" t="s">
        <v>59</v>
      </c>
      <c r="K10" s="56">
        <v>800</v>
      </c>
      <c r="L10" s="57">
        <f t="shared" si="0"/>
        <v>48800</v>
      </c>
      <c r="M10" s="57">
        <f t="shared" si="1"/>
        <v>800</v>
      </c>
      <c r="N10" s="57">
        <f t="shared" si="2"/>
        <v>49600</v>
      </c>
      <c r="O10" s="58" t="s">
        <v>60</v>
      </c>
      <c r="P10" s="59">
        <v>21780</v>
      </c>
      <c r="Q10" s="59">
        <v>7260</v>
      </c>
      <c r="R10" s="59">
        <f t="shared" si="3"/>
        <v>29040</v>
      </c>
      <c r="S10" s="59">
        <f t="shared" si="4"/>
        <v>78640</v>
      </c>
      <c r="T10" s="76" t="s">
        <v>57</v>
      </c>
    </row>
    <row r="11" spans="1:20" s="4" customFormat="1" ht="78" customHeight="1">
      <c r="A11" s="28">
        <v>6</v>
      </c>
      <c r="B11" s="29" t="s">
        <v>61</v>
      </c>
      <c r="C11" s="29" t="s">
        <v>54</v>
      </c>
      <c r="D11" s="30" t="s">
        <v>26</v>
      </c>
      <c r="E11" s="31" t="s">
        <v>27</v>
      </c>
      <c r="F11" s="32">
        <v>43</v>
      </c>
      <c r="G11" s="33">
        <v>43</v>
      </c>
      <c r="H11" s="32">
        <v>42</v>
      </c>
      <c r="I11" s="32">
        <v>42</v>
      </c>
      <c r="J11" s="29" t="s">
        <v>59</v>
      </c>
      <c r="K11" s="64">
        <v>800</v>
      </c>
      <c r="L11" s="65">
        <f t="shared" si="0"/>
        <v>33600</v>
      </c>
      <c r="M11" s="65">
        <f t="shared" si="1"/>
        <v>800</v>
      </c>
      <c r="N11" s="65">
        <f t="shared" si="2"/>
        <v>34400</v>
      </c>
      <c r="O11" s="66">
        <v>6</v>
      </c>
      <c r="P11" s="67">
        <v>15120</v>
      </c>
      <c r="Q11" s="67">
        <v>5040</v>
      </c>
      <c r="R11" s="67">
        <v>20160</v>
      </c>
      <c r="S11" s="67">
        <f t="shared" si="4"/>
        <v>54560</v>
      </c>
      <c r="T11" s="78" t="s">
        <v>62</v>
      </c>
    </row>
    <row r="12" spans="1:20" s="2" customFormat="1" ht="78" customHeight="1">
      <c r="A12" s="16">
        <v>7</v>
      </c>
      <c r="B12" s="17" t="s">
        <v>53</v>
      </c>
      <c r="C12" s="17" t="s">
        <v>63</v>
      </c>
      <c r="D12" s="18" t="s">
        <v>26</v>
      </c>
      <c r="E12" s="19" t="s">
        <v>27</v>
      </c>
      <c r="F12" s="17">
        <v>56</v>
      </c>
      <c r="G12" s="20">
        <v>52</v>
      </c>
      <c r="H12" s="17">
        <v>23</v>
      </c>
      <c r="I12" s="27">
        <v>22</v>
      </c>
      <c r="J12" s="17" t="s">
        <v>64</v>
      </c>
      <c r="K12" s="56">
        <v>700</v>
      </c>
      <c r="L12" s="57">
        <f t="shared" si="0"/>
        <v>15400</v>
      </c>
      <c r="M12" s="57">
        <f t="shared" si="1"/>
        <v>21000</v>
      </c>
      <c r="N12" s="57">
        <f t="shared" si="2"/>
        <v>36400</v>
      </c>
      <c r="O12" s="58" t="s">
        <v>65</v>
      </c>
      <c r="P12" s="59">
        <v>6540</v>
      </c>
      <c r="Q12" s="59">
        <v>2180</v>
      </c>
      <c r="R12" s="59">
        <f aca="true" t="shared" si="5" ref="R12:R23">Q12+P12</f>
        <v>8720</v>
      </c>
      <c r="S12" s="59">
        <f t="shared" si="4"/>
        <v>45120</v>
      </c>
      <c r="T12" s="76" t="s">
        <v>58</v>
      </c>
    </row>
    <row r="13" spans="1:20" s="2" customFormat="1" ht="78" customHeight="1">
      <c r="A13" s="16">
        <v>8</v>
      </c>
      <c r="B13" s="17" t="s">
        <v>66</v>
      </c>
      <c r="C13" s="17" t="s">
        <v>38</v>
      </c>
      <c r="D13" s="18" t="s">
        <v>26</v>
      </c>
      <c r="E13" s="19" t="s">
        <v>27</v>
      </c>
      <c r="F13" s="17">
        <v>65</v>
      </c>
      <c r="G13" s="20">
        <v>63</v>
      </c>
      <c r="H13" s="17">
        <v>0</v>
      </c>
      <c r="I13" s="27">
        <v>0</v>
      </c>
      <c r="J13" s="17" t="s">
        <v>67</v>
      </c>
      <c r="K13" s="56">
        <v>800</v>
      </c>
      <c r="L13" s="57">
        <f t="shared" si="0"/>
        <v>0</v>
      </c>
      <c r="M13" s="57">
        <f t="shared" si="1"/>
        <v>50400</v>
      </c>
      <c r="N13" s="57">
        <f t="shared" si="2"/>
        <v>50400</v>
      </c>
      <c r="O13" s="68">
        <v>0</v>
      </c>
      <c r="P13" s="59">
        <v>0</v>
      </c>
      <c r="Q13" s="59">
        <v>0</v>
      </c>
      <c r="R13" s="59">
        <v>0</v>
      </c>
      <c r="S13" s="59">
        <f t="shared" si="4"/>
        <v>50400</v>
      </c>
      <c r="T13" s="76" t="s">
        <v>68</v>
      </c>
    </row>
    <row r="14" spans="1:20" s="2" customFormat="1" ht="78" customHeight="1">
      <c r="A14" s="16">
        <v>9</v>
      </c>
      <c r="B14" s="17" t="s">
        <v>31</v>
      </c>
      <c r="C14" s="17" t="s">
        <v>38</v>
      </c>
      <c r="D14" s="18" t="s">
        <v>26</v>
      </c>
      <c r="E14" s="19" t="s">
        <v>27</v>
      </c>
      <c r="F14" s="17">
        <v>50</v>
      </c>
      <c r="G14" s="20">
        <v>49</v>
      </c>
      <c r="H14" s="17">
        <v>32</v>
      </c>
      <c r="I14" s="17">
        <v>31</v>
      </c>
      <c r="J14" s="17" t="s">
        <v>69</v>
      </c>
      <c r="K14" s="56">
        <v>800</v>
      </c>
      <c r="L14" s="57">
        <f t="shared" si="0"/>
        <v>24800</v>
      </c>
      <c r="M14" s="57">
        <f t="shared" si="1"/>
        <v>14400</v>
      </c>
      <c r="N14" s="57">
        <f t="shared" si="2"/>
        <v>39200</v>
      </c>
      <c r="O14" s="58" t="s">
        <v>70</v>
      </c>
      <c r="P14" s="59">
        <v>10680</v>
      </c>
      <c r="Q14" s="59">
        <v>3560</v>
      </c>
      <c r="R14" s="59">
        <f t="shared" si="5"/>
        <v>14240</v>
      </c>
      <c r="S14" s="59">
        <f t="shared" si="4"/>
        <v>53440</v>
      </c>
      <c r="T14" s="76" t="s">
        <v>68</v>
      </c>
    </row>
    <row r="15" spans="1:20" s="5" customFormat="1" ht="78" customHeight="1">
      <c r="A15" s="34">
        <v>10</v>
      </c>
      <c r="B15" s="35" t="s">
        <v>31</v>
      </c>
      <c r="C15" s="35" t="s">
        <v>32</v>
      </c>
      <c r="D15" s="36" t="s">
        <v>26</v>
      </c>
      <c r="E15" s="37" t="s">
        <v>27</v>
      </c>
      <c r="F15" s="38">
        <v>37</v>
      </c>
      <c r="G15" s="39">
        <v>37</v>
      </c>
      <c r="H15" s="38">
        <v>37</v>
      </c>
      <c r="I15" s="38">
        <v>37</v>
      </c>
      <c r="J15" s="35" t="s">
        <v>33</v>
      </c>
      <c r="K15" s="69">
        <v>800</v>
      </c>
      <c r="L15" s="70">
        <f t="shared" si="0"/>
        <v>29600</v>
      </c>
      <c r="M15" s="70">
        <f t="shared" si="1"/>
        <v>0</v>
      </c>
      <c r="N15" s="70">
        <f t="shared" si="2"/>
        <v>29600</v>
      </c>
      <c r="O15" s="71" t="s">
        <v>34</v>
      </c>
      <c r="P15" s="72">
        <v>12780</v>
      </c>
      <c r="Q15" s="72">
        <v>4260</v>
      </c>
      <c r="R15" s="72">
        <f t="shared" si="5"/>
        <v>17040</v>
      </c>
      <c r="S15" s="72">
        <f t="shared" si="4"/>
        <v>46640</v>
      </c>
      <c r="T15" s="79" t="s">
        <v>71</v>
      </c>
    </row>
    <row r="16" spans="1:20" s="5" customFormat="1" ht="78" customHeight="1">
      <c r="A16" s="34">
        <v>11</v>
      </c>
      <c r="B16" s="35" t="s">
        <v>31</v>
      </c>
      <c r="C16" s="35" t="s">
        <v>32</v>
      </c>
      <c r="D16" s="36" t="s">
        <v>26</v>
      </c>
      <c r="E16" s="37" t="s">
        <v>27</v>
      </c>
      <c r="F16" s="38">
        <v>48</v>
      </c>
      <c r="G16" s="39">
        <v>47</v>
      </c>
      <c r="H16" s="38">
        <v>48</v>
      </c>
      <c r="I16" s="38">
        <v>47</v>
      </c>
      <c r="J16" s="35" t="s">
        <v>33</v>
      </c>
      <c r="K16" s="69">
        <v>800</v>
      </c>
      <c r="L16" s="70">
        <f t="shared" si="0"/>
        <v>37600</v>
      </c>
      <c r="M16" s="70">
        <f t="shared" si="1"/>
        <v>0</v>
      </c>
      <c r="N16" s="70">
        <f t="shared" si="2"/>
        <v>37600</v>
      </c>
      <c r="O16" s="71" t="s">
        <v>36</v>
      </c>
      <c r="P16" s="72">
        <v>16680</v>
      </c>
      <c r="Q16" s="72">
        <v>5560</v>
      </c>
      <c r="R16" s="72">
        <f t="shared" si="5"/>
        <v>22240</v>
      </c>
      <c r="S16" s="72">
        <f t="shared" si="4"/>
        <v>59840</v>
      </c>
      <c r="T16" s="79" t="s">
        <v>71</v>
      </c>
    </row>
    <row r="17" spans="1:20" s="5" customFormat="1" ht="78" customHeight="1">
      <c r="A17" s="34">
        <v>12</v>
      </c>
      <c r="B17" s="35" t="s">
        <v>37</v>
      </c>
      <c r="C17" s="35" t="s">
        <v>38</v>
      </c>
      <c r="D17" s="36" t="s">
        <v>26</v>
      </c>
      <c r="E17" s="37" t="s">
        <v>27</v>
      </c>
      <c r="F17" s="38">
        <v>50</v>
      </c>
      <c r="G17" s="39">
        <v>50</v>
      </c>
      <c r="H17" s="40">
        <v>48</v>
      </c>
      <c r="I17" s="40">
        <v>48</v>
      </c>
      <c r="J17" s="35" t="s">
        <v>33</v>
      </c>
      <c r="K17" s="69">
        <v>800</v>
      </c>
      <c r="L17" s="70">
        <f t="shared" si="0"/>
        <v>38400</v>
      </c>
      <c r="M17" s="70">
        <f t="shared" si="1"/>
        <v>1600</v>
      </c>
      <c r="N17" s="70">
        <f t="shared" si="2"/>
        <v>40000</v>
      </c>
      <c r="O17" s="71" t="s">
        <v>39</v>
      </c>
      <c r="P17" s="72">
        <v>17220</v>
      </c>
      <c r="Q17" s="72">
        <v>5740</v>
      </c>
      <c r="R17" s="72">
        <f t="shared" si="5"/>
        <v>22960</v>
      </c>
      <c r="S17" s="72">
        <f t="shared" si="4"/>
        <v>62960</v>
      </c>
      <c r="T17" s="79" t="s">
        <v>72</v>
      </c>
    </row>
    <row r="18" spans="1:20" s="4" customFormat="1" ht="78" customHeight="1">
      <c r="A18" s="28">
        <v>13</v>
      </c>
      <c r="B18" s="29" t="s">
        <v>37</v>
      </c>
      <c r="C18" s="29" t="s">
        <v>38</v>
      </c>
      <c r="D18" s="30" t="s">
        <v>26</v>
      </c>
      <c r="E18" s="31" t="s">
        <v>27</v>
      </c>
      <c r="F18" s="32">
        <v>42</v>
      </c>
      <c r="G18" s="33">
        <v>41</v>
      </c>
      <c r="H18" s="32">
        <v>39</v>
      </c>
      <c r="I18" s="73">
        <v>38</v>
      </c>
      <c r="J18" s="29" t="s">
        <v>33</v>
      </c>
      <c r="K18" s="64">
        <v>800</v>
      </c>
      <c r="L18" s="65">
        <f t="shared" si="0"/>
        <v>30400</v>
      </c>
      <c r="M18" s="65">
        <f t="shared" si="1"/>
        <v>2400</v>
      </c>
      <c r="N18" s="65">
        <f t="shared" si="2"/>
        <v>32800</v>
      </c>
      <c r="O18" s="66" t="s">
        <v>73</v>
      </c>
      <c r="P18" s="67">
        <v>13380</v>
      </c>
      <c r="Q18" s="67">
        <v>4460</v>
      </c>
      <c r="R18" s="67">
        <f t="shared" si="5"/>
        <v>17840</v>
      </c>
      <c r="S18" s="67">
        <f t="shared" si="4"/>
        <v>50640</v>
      </c>
      <c r="T18" s="78" t="s">
        <v>72</v>
      </c>
    </row>
    <row r="19" spans="1:20" s="2" customFormat="1" ht="78" customHeight="1">
      <c r="A19" s="16">
        <v>14</v>
      </c>
      <c r="B19" s="17" t="s">
        <v>61</v>
      </c>
      <c r="C19" s="17" t="s">
        <v>38</v>
      </c>
      <c r="D19" s="18" t="s">
        <v>26</v>
      </c>
      <c r="E19" s="19" t="s">
        <v>27</v>
      </c>
      <c r="F19" s="17">
        <v>44</v>
      </c>
      <c r="G19" s="17">
        <v>44</v>
      </c>
      <c r="H19" s="17">
        <v>19</v>
      </c>
      <c r="I19" s="17">
        <v>19</v>
      </c>
      <c r="J19" s="17" t="s">
        <v>74</v>
      </c>
      <c r="K19" s="56">
        <v>800</v>
      </c>
      <c r="L19" s="57">
        <f t="shared" si="0"/>
        <v>15200</v>
      </c>
      <c r="M19" s="57">
        <f t="shared" si="1"/>
        <v>20000</v>
      </c>
      <c r="N19" s="57">
        <f t="shared" si="2"/>
        <v>35200</v>
      </c>
      <c r="O19" s="58" t="s">
        <v>75</v>
      </c>
      <c r="P19" s="59">
        <v>6660</v>
      </c>
      <c r="Q19" s="59">
        <v>2220</v>
      </c>
      <c r="R19" s="59">
        <f t="shared" si="5"/>
        <v>8880</v>
      </c>
      <c r="S19" s="59">
        <f t="shared" si="4"/>
        <v>44080</v>
      </c>
      <c r="T19" s="76" t="s">
        <v>68</v>
      </c>
    </row>
    <row r="20" spans="1:20" s="2" customFormat="1" ht="78" customHeight="1">
      <c r="A20" s="16">
        <v>15</v>
      </c>
      <c r="B20" s="17" t="s">
        <v>61</v>
      </c>
      <c r="C20" s="17" t="s">
        <v>38</v>
      </c>
      <c r="D20" s="18" t="s">
        <v>26</v>
      </c>
      <c r="E20" s="19" t="s">
        <v>27</v>
      </c>
      <c r="F20" s="17">
        <v>42</v>
      </c>
      <c r="G20" s="17">
        <v>42</v>
      </c>
      <c r="H20" s="17">
        <v>38</v>
      </c>
      <c r="I20" s="17">
        <v>38</v>
      </c>
      <c r="J20" s="17" t="s">
        <v>74</v>
      </c>
      <c r="K20" s="56">
        <v>800</v>
      </c>
      <c r="L20" s="57">
        <f t="shared" si="0"/>
        <v>30400</v>
      </c>
      <c r="M20" s="57">
        <f t="shared" si="1"/>
        <v>3200</v>
      </c>
      <c r="N20" s="57">
        <f t="shared" si="2"/>
        <v>33600</v>
      </c>
      <c r="O20" s="58" t="s">
        <v>76</v>
      </c>
      <c r="P20" s="59">
        <v>13560</v>
      </c>
      <c r="Q20" s="59">
        <v>4520</v>
      </c>
      <c r="R20" s="59">
        <f t="shared" si="5"/>
        <v>18080</v>
      </c>
      <c r="S20" s="59">
        <f t="shared" si="4"/>
        <v>51680</v>
      </c>
      <c r="T20" s="76" t="s">
        <v>68</v>
      </c>
    </row>
    <row r="21" spans="1:20" s="2" customFormat="1" ht="78" customHeight="1">
      <c r="A21" s="16">
        <v>16</v>
      </c>
      <c r="B21" s="17" t="s">
        <v>77</v>
      </c>
      <c r="C21" s="17" t="s">
        <v>78</v>
      </c>
      <c r="D21" s="18" t="s">
        <v>26</v>
      </c>
      <c r="E21" s="19" t="s">
        <v>27</v>
      </c>
      <c r="F21" s="17">
        <v>56</v>
      </c>
      <c r="G21" s="17">
        <v>55</v>
      </c>
      <c r="H21" s="17">
        <v>43</v>
      </c>
      <c r="I21" s="17">
        <v>43</v>
      </c>
      <c r="J21" s="17" t="s">
        <v>79</v>
      </c>
      <c r="K21" s="56">
        <v>800</v>
      </c>
      <c r="L21" s="57">
        <f t="shared" si="0"/>
        <v>34400</v>
      </c>
      <c r="M21" s="57">
        <f t="shared" si="1"/>
        <v>9600</v>
      </c>
      <c r="N21" s="57">
        <f t="shared" si="2"/>
        <v>44000</v>
      </c>
      <c r="O21" s="58" t="s">
        <v>80</v>
      </c>
      <c r="P21" s="59">
        <v>15060</v>
      </c>
      <c r="Q21" s="59">
        <v>5020</v>
      </c>
      <c r="R21" s="59">
        <f t="shared" si="5"/>
        <v>20080</v>
      </c>
      <c r="S21" s="59">
        <f t="shared" si="4"/>
        <v>64080</v>
      </c>
      <c r="T21" s="76" t="s">
        <v>81</v>
      </c>
    </row>
    <row r="22" spans="1:20" s="2" customFormat="1" ht="78" customHeight="1">
      <c r="A22" s="16">
        <v>17</v>
      </c>
      <c r="B22" s="17" t="s">
        <v>66</v>
      </c>
      <c r="C22" s="17" t="s">
        <v>82</v>
      </c>
      <c r="D22" s="18" t="s">
        <v>83</v>
      </c>
      <c r="E22" s="19" t="s">
        <v>27</v>
      </c>
      <c r="F22" s="17">
        <v>37</v>
      </c>
      <c r="G22" s="17">
        <v>37</v>
      </c>
      <c r="H22" s="17">
        <v>4</v>
      </c>
      <c r="I22" s="17">
        <v>4</v>
      </c>
      <c r="J22" s="17" t="s">
        <v>84</v>
      </c>
      <c r="K22" s="56">
        <v>900</v>
      </c>
      <c r="L22" s="57">
        <f t="shared" si="0"/>
        <v>3600</v>
      </c>
      <c r="M22" s="57">
        <f t="shared" si="1"/>
        <v>29700</v>
      </c>
      <c r="N22" s="57">
        <f t="shared" si="2"/>
        <v>33300</v>
      </c>
      <c r="O22" s="58" t="s">
        <v>85</v>
      </c>
      <c r="P22" s="59">
        <v>2100</v>
      </c>
      <c r="Q22" s="59">
        <v>700</v>
      </c>
      <c r="R22" s="59">
        <f t="shared" si="5"/>
        <v>2800</v>
      </c>
      <c r="S22" s="59">
        <f t="shared" si="4"/>
        <v>36100</v>
      </c>
      <c r="T22" s="76" t="s">
        <v>86</v>
      </c>
    </row>
    <row r="23" spans="1:20" s="2" customFormat="1" ht="78" customHeight="1">
      <c r="A23" s="16">
        <v>18</v>
      </c>
      <c r="B23" s="17" t="s">
        <v>24</v>
      </c>
      <c r="C23" s="17" t="s">
        <v>82</v>
      </c>
      <c r="D23" s="18" t="s">
        <v>83</v>
      </c>
      <c r="E23" s="19" t="s">
        <v>27</v>
      </c>
      <c r="F23" s="17">
        <v>48</v>
      </c>
      <c r="G23" s="17">
        <v>48</v>
      </c>
      <c r="H23" s="17">
        <v>41</v>
      </c>
      <c r="I23" s="17">
        <v>41</v>
      </c>
      <c r="J23" s="17" t="s">
        <v>84</v>
      </c>
      <c r="K23" s="56">
        <v>900</v>
      </c>
      <c r="L23" s="57">
        <f t="shared" si="0"/>
        <v>36900</v>
      </c>
      <c r="M23" s="57">
        <f t="shared" si="1"/>
        <v>6300</v>
      </c>
      <c r="N23" s="57">
        <f t="shared" si="2"/>
        <v>43200</v>
      </c>
      <c r="O23" s="68" t="s">
        <v>87</v>
      </c>
      <c r="P23" s="74">
        <v>22020</v>
      </c>
      <c r="Q23" s="74">
        <v>7340</v>
      </c>
      <c r="R23" s="74">
        <f t="shared" si="5"/>
        <v>29360</v>
      </c>
      <c r="S23" s="74">
        <f t="shared" si="4"/>
        <v>72560</v>
      </c>
      <c r="T23" s="76" t="s">
        <v>86</v>
      </c>
    </row>
    <row r="24" spans="1:20" ht="54.75" customHeight="1">
      <c r="A24" s="41" t="s">
        <v>41</v>
      </c>
      <c r="B24" s="42"/>
      <c r="C24" s="42"/>
      <c r="D24" s="43"/>
      <c r="E24" s="44"/>
      <c r="F24" s="44">
        <f aca="true" t="shared" si="6" ref="F24:I24">SUM(F6:F23)</f>
        <v>890</v>
      </c>
      <c r="G24" s="44">
        <f t="shared" si="6"/>
        <v>876</v>
      </c>
      <c r="H24" s="44">
        <f t="shared" si="6"/>
        <v>545</v>
      </c>
      <c r="I24" s="44">
        <f t="shared" si="6"/>
        <v>538</v>
      </c>
      <c r="J24" s="44"/>
      <c r="K24" s="44"/>
      <c r="L24" s="44">
        <f aca="true" t="shared" si="7" ref="L24:N24">SUM(L6:L23)</f>
        <v>428600</v>
      </c>
      <c r="M24" s="44">
        <f t="shared" si="7"/>
        <v>270800</v>
      </c>
      <c r="N24" s="44">
        <f t="shared" si="7"/>
        <v>699400</v>
      </c>
      <c r="O24" s="44"/>
      <c r="P24" s="44">
        <f aca="true" t="shared" si="8" ref="P24:S24">SUM(P6:P23)</f>
        <v>194820</v>
      </c>
      <c r="Q24" s="44">
        <f t="shared" si="8"/>
        <v>64940</v>
      </c>
      <c r="R24" s="44">
        <f t="shared" si="8"/>
        <v>259760</v>
      </c>
      <c r="S24" s="44">
        <f t="shared" si="8"/>
        <v>959160</v>
      </c>
      <c r="T24" s="44"/>
    </row>
    <row r="25" spans="1:20" s="6" customFormat="1" ht="39" customHeight="1">
      <c r="A25" s="45" t="s">
        <v>88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</row>
    <row r="33" ht="14.25">
      <c r="I33" s="75"/>
    </row>
  </sheetData>
  <sheetProtection/>
  <mergeCells count="26">
    <mergeCell ref="A1:T1"/>
    <mergeCell ref="A2:T2"/>
    <mergeCell ref="L3:N3"/>
    <mergeCell ref="O3:R3"/>
    <mergeCell ref="A24:D24"/>
    <mergeCell ref="A25:T2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4:L5"/>
    <mergeCell ref="M4:M5"/>
    <mergeCell ref="N4:N5"/>
    <mergeCell ref="O4:O5"/>
    <mergeCell ref="P4:P5"/>
    <mergeCell ref="Q4:Q5"/>
    <mergeCell ref="R4:R5"/>
    <mergeCell ref="S3:S5"/>
    <mergeCell ref="T3:T5"/>
  </mergeCells>
  <printOptions horizontalCentered="1"/>
  <pageMargins left="0" right="0" top="0.11805555555555555" bottom="0.07847222222222222" header="0.5118055555555555" footer="0.07847222222222222"/>
  <pageSetup horizontalDpi="600" verticalDpi="600" orientation="landscape" paperSize="9" scale="6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玉应罗</dc:creator>
  <cp:keywords/>
  <dc:description/>
  <cp:lastModifiedBy>勐往123</cp:lastModifiedBy>
  <cp:lastPrinted>2015-01-29T08:49:40Z</cp:lastPrinted>
  <dcterms:created xsi:type="dcterms:W3CDTF">2012-12-17T15:01:15Z</dcterms:created>
  <dcterms:modified xsi:type="dcterms:W3CDTF">2020-12-17T03:43:15Z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KSORubyTemplate">
    <vt:lpwstr>11</vt:lpwstr>
  </property>
</Properties>
</file>