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tabRatio="819" firstSheet="26" activeTab="29"/>
  </bookViews>
  <sheets>
    <sheet name="1-1勐海县地方一般公共预算收入情况表" sheetId="28" r:id="rId1"/>
    <sheet name="1-2勐海县地方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县本级一般公共预算支出表（州（市）对下转移支付项目）" sheetId="35" r:id="rId6"/>
    <sheet name="1-7勐海县分地区税收返还和转移支付预算表" sheetId="36" r:id="rId7"/>
    <sheet name="1-8勐海县县本级“三公”经费预算财政拨款情况统计表" sheetId="131" r:id="rId8"/>
    <sheet name="2-1勐海县政府性基金预算收入情况表" sheetId="54" r:id="rId9"/>
    <sheet name="2-2勐海县政府性基金预算支出情况表" sheetId="55" r:id="rId10"/>
    <sheet name="2-3勐海县县本级政府性基金预算收入情况表" sheetId="56" r:id="rId11"/>
    <sheet name="2-4县本级政府性基金预算支出情况表（公开到项级）" sheetId="57" r:id="rId12"/>
    <sheet name="2-5县本级政府性基金支出表（州（市）对下转移支付）" sheetId="58" r:id="rId13"/>
    <sheet name="3-1勐海县国有资本经营收入预算情况表" sheetId="108" r:id="rId14"/>
    <sheet name="3-2勐海县国有资本经营支出预算情况表" sheetId="109" r:id="rId15"/>
    <sheet name="3-3县本级国有资本经营收入预算情况表" sheetId="110" r:id="rId16"/>
    <sheet name="3-4县本级国有资本经营支出预算情况表（公开到项级）" sheetId="111" r:id="rId17"/>
    <sheet name="3-5 勐海县国有资本经营预算转移支付表 （分地区）" sheetId="129" r:id="rId18"/>
    <sheet name="3-6 国有资本经营预算转移支付表（分项目）" sheetId="130" r:id="rId19"/>
    <sheet name="4-1勐海县社会保险基金收入预算情况表" sheetId="113" r:id="rId20"/>
    <sheet name="4-2勐海县社会保险基金支出预算情况表" sheetId="114" r:id="rId21"/>
    <sheet name="4-3县本级社会保险基金收入预算情况表" sheetId="117" r:id="rId22"/>
    <sheet name="4-4县本级社会保险基金支出预算情况表" sheetId="118" r:id="rId23"/>
    <sheet name="5-1   2023年地方政府债务限额及余额预算情况表" sheetId="119" r:id="rId24"/>
    <sheet name="5-2  2023年地方政府一般债务余额情况表" sheetId="120" r:id="rId25"/>
    <sheet name="5-3  本级2023年地方政府一般债务余额情况表" sheetId="121" r:id="rId26"/>
    <sheet name="5-4 2023年地方政府专项债务余额情况表" sheetId="122" r:id="rId27"/>
    <sheet name="5-5 本级2023年地方政府专项债务余额情况表（本级）" sheetId="123" r:id="rId28"/>
    <sheet name="5-6 地方政府债券发行及还本付息情况表" sheetId="124" r:id="rId29"/>
    <sheet name="5-7 勐海县县本级2024年政府专项债务限额和余额情况表" sheetId="125" r:id="rId30"/>
    <sheet name="5-82024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 r:id="rId36"/>
    <externalReference r:id="rId37"/>
    <externalReference r:id="rId38"/>
  </externalReferences>
  <definedNames>
    <definedName name="_xlnm._FilterDatabase" localSheetId="31" hidden="1">'6-1重大政策和重点项目绩效目标表'!$A$4:$J$107</definedName>
    <definedName name="_xlnm._FilterDatabase" localSheetId="0" hidden="1">'1-1勐海县地方一般公共预算收入情况表'!$A$4:$F$43</definedName>
    <definedName name="_xlnm._FilterDatabase" localSheetId="1" hidden="1">'1-2勐海县地方一般公共预算支出情况表'!$A$3:$F$39</definedName>
    <definedName name="_xlnm._FilterDatabase" localSheetId="2" hidden="1">'1-3县本级一般公共预算收入情况表'!$A$3:$F$44</definedName>
    <definedName name="_xlnm._FilterDatabase" localSheetId="3" hidden="1">'1-4县本级一般公共预算支出情况表（公开到项级）'!$A$3:$G$1364</definedName>
    <definedName name="_xlnm._FilterDatabase" localSheetId="4" hidden="1">'1-5县本级一般公共预算基本支出情况表（公开到款级）'!$A$3:$B$31</definedName>
    <definedName name="_xlnm._FilterDatabase" localSheetId="5" hidden="1">'1-6县本级一般公共预算支出表（州（市）对下转移支付项目）'!$A$3:$E$25</definedName>
    <definedName name="_xlnm._FilterDatabase" localSheetId="8" hidden="1">'2-1勐海县政府性基金预算收入情况表'!$A$3:$F$50</definedName>
    <definedName name="_xlnm._FilterDatabase" localSheetId="9" hidden="1">'2-2勐海县政府性基金预算支出情况表'!$A$3:$G$277</definedName>
    <definedName name="_xlnm._FilterDatabase" localSheetId="10" hidden="1">'2-3勐海县县本级政府性基金预算收入情况表'!$A$3:$F$50</definedName>
    <definedName name="_xlnm._FilterDatabase" localSheetId="11" hidden="1">'2-4县本级政府性基金预算支出情况表（公开到项级）'!$A$3:$G$279</definedName>
    <definedName name="_xlnm._FilterDatabase" localSheetId="13" hidden="1">'3-1勐海县国有资本经营收入预算情况表'!$A$3:$E$41</definedName>
    <definedName name="_xlnm._FilterDatabase" localSheetId="14" hidden="1">'3-2勐海县国有资本经营支出预算情况表'!$A$3:$E$28</definedName>
    <definedName name="_xlnm._FilterDatabase" localSheetId="15" hidden="1">'3-3县本级国有资本经营收入预算情况表'!$A$3:$E$35</definedName>
    <definedName name="_xlnm._FilterDatabase" localSheetId="16" hidden="1">'3-4县本级国有资本经营支出预算情况表（公开到项级）'!$A$3:$E$25</definedName>
    <definedName name="_xlnm._FilterDatabase" localSheetId="19" hidden="1">'4-1勐海县社会保险基金收入预算情况表'!$A$3:$E$38</definedName>
    <definedName name="_xlnm._FilterDatabase" localSheetId="20" hidden="1">'4-2勐海县社会保险基金支出预算情况表'!$A$3:$E$22</definedName>
    <definedName name="_xlnm._FilterDatabase" localSheetId="21" hidden="1">'4-3县本级社会保险基金收入预算情况表'!$A$3:$E$38</definedName>
    <definedName name="_xlnm._FilterDatabase" localSheetId="22" hidden="1">'4-4县本级社会保险基金支出预算情况表'!$A$3:$F$22</definedName>
    <definedName name="_xlnm._FilterDatabase" localSheetId="12" hidden="1">'2-5县本级政府性基金支出表（州（市）对下转移支付）'!$A$3:$E$18</definedName>
    <definedName name="_lst_r_地方财政预算表2015年全省汇总_10_科目编码名称">[2]_ESList!$A$1:$A$27</definedName>
    <definedName name="_xlnm.Print_Area" localSheetId="0">'1-1勐海县地方一般公共预算收入情况表'!$B$1:$E$43</definedName>
    <definedName name="_xlnm.Print_Area" localSheetId="1">'1-2勐海县地方一般公共预算支出情况表'!$B$1:$E$38</definedName>
    <definedName name="_xlnm.Print_Area" localSheetId="2">'1-3县本级一般公共预算收入情况表'!$B$1:$E$44</definedName>
    <definedName name="_xlnm.Print_Area" localSheetId="3">'1-4县本级一般公共预算支出情况表（公开到项级）'!$B$1:$E$1364</definedName>
    <definedName name="_xlnm.Print_Area" localSheetId="5">'1-6县本级一般公共预算支出表（州（市）对下转移支付项目）'!$A$1:$C$24</definedName>
    <definedName name="_xlnm.Print_Area" localSheetId="6">'1-7勐海县分地区税收返还和转移支付预算表'!$A$1:$D$6</definedName>
    <definedName name="_xlnm.Print_Area" localSheetId="8">'2-1勐海县政府性基金预算收入情况表'!$B$1:$E$50</definedName>
    <definedName name="_xlnm.Print_Area" localSheetId="9">'2-2勐海县政府性基金预算支出情况表'!$B$1:$E$277</definedName>
    <definedName name="_xlnm.Print_Area" localSheetId="10">'2-3勐海县县本级政府性基金预算收入情况表'!$B$1:$E$50</definedName>
    <definedName name="_xlnm.Print_Area" localSheetId="11">'2-4县本级政府性基金预算支出情况表（公开到项级）'!$B$1:$E$279</definedName>
    <definedName name="_xlnm.Print_Area" localSheetId="12">'2-5县本级政府性基金支出表（州（市）对下转移支付）'!$A$1:$D$15</definedName>
    <definedName name="_xlnm.Print_Titles" localSheetId="0">'1-1勐海县地方一般公共预算收入情况表'!$2:$4</definedName>
    <definedName name="_xlnm.Print_Titles" localSheetId="1">'1-2勐海县地方一般公共预算支出情况表'!$1:$3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5">'1-6县本级一般公共预算支出表（州（市）对下转移支付项目）'!$1:$3</definedName>
    <definedName name="_xlnm.Print_Titles" localSheetId="6">'1-7勐海县分地区税收返还和转移支付预算表'!$1:$3</definedName>
    <definedName name="_xlnm.Print_Titles" localSheetId="8">'2-1勐海县政府性基金预算收入情况表'!$1:$3</definedName>
    <definedName name="_xlnm.Print_Titles" localSheetId="9">'2-2勐海县政府性基金预算支出情况表'!$1:$3</definedName>
    <definedName name="_xlnm.Print_Titles" localSheetId="10">'2-3勐海县县本级政府性基金预算收入情况表'!$1:$3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'3-1勐海县国有资本经营收入预算情况表'!$A$1:$D$41</definedName>
    <definedName name="_xlnm.Print_Titles" localSheetId="13">'3-1勐海县国有资本经营收入预算情况表'!$1:$3</definedName>
    <definedName name="专项收入年初预算数" localSheetId="13">#REF!</definedName>
    <definedName name="专项收入全年预计数" localSheetId="13">#REF!</definedName>
    <definedName name="_xlnm.Print_Area" localSheetId="14">'3-2勐海县国有资本经营支出预算情况表'!$A$1:$D$28</definedName>
    <definedName name="_xlnm.Print_Titles" localSheetId="14">'3-2勐海县国有资本经营支出预算情况表'!$1:$3</definedName>
    <definedName name="专项收入年初预算数" localSheetId="14">#REF!</definedName>
    <definedName name="专项收入全年预计数" localSheetId="14">#REF!</definedName>
    <definedName name="_xlnm.Print_Area" localSheetId="15">'3-3县本级国有资本经营收入预算情况表'!$A$1:$D$35</definedName>
    <definedName name="_xlnm.Print_Titles" localSheetId="15">'3-3县本级国有资本经营收入预算情况表'!$1:$3</definedName>
    <definedName name="专项收入年初预算数" localSheetId="15">#REF!</definedName>
    <definedName name="专项收入全年预计数" localSheetId="15">#REF!</definedName>
    <definedName name="_xlnm.Print_Area" localSheetId="16">'3-4县本级国有资本经营支出预算情况表（公开到项级）'!$A$1:$D$25</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'4-1勐海县社会保险基金收入预算情况表'!$A$1:$D$38</definedName>
    <definedName name="_xlnm.Print_Titles" localSheetId="19">'4-1勐海县社会保险基金收入预算情况表'!$1:$3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'4-2勐海县社会保险基金支出预算情况表'!$A$1:$D$22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'4-3县本级社会保险基金收入预算情况表'!$A$1:$D$38</definedName>
    <definedName name="_xlnm.Print_Titles" localSheetId="21">'4-3县本级社会保险基金收入预算情况表'!$1:$3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'1-5县本级一般公共预算基本支出情况表（公开到款级）'!$A$1:$B$31</definedName>
    <definedName name="_xlnm.Print_Titles" localSheetId="4">'1-5县本级一般公共预算基本支出情况表（公开到款级）'!$1:$3</definedName>
  </definedNames>
  <calcPr calcId="144525" fullPrecision="0"/>
</workbook>
</file>

<file path=xl/sharedStrings.xml><?xml version="1.0" encoding="utf-8"?>
<sst xmlns="http://schemas.openxmlformats.org/spreadsheetml/2006/main" count="5398" uniqueCount="3618">
  <si>
    <t>附件1</t>
  </si>
  <si>
    <t>1-1  2024年勐海县地方一般公共预算收入情况表</t>
  </si>
  <si>
    <t>单位：万元</t>
  </si>
  <si>
    <t>科目编码</t>
  </si>
  <si>
    <t>项目</t>
  </si>
  <si>
    <t>2023年执行数</t>
  </si>
  <si>
    <t>2024年预算数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</si>
  <si>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</si>
  <si>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</si>
  <si>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</si>
  <si>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</si>
  <si>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</si>
  <si>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</si>
  <si>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</si>
  <si>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</si>
  <si>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</si>
  <si>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</si>
  <si>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</si>
  <si>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</si>
  <si>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</si>
  <si>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</si>
  <si>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</si>
  <si>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</si>
  <si>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</si>
  <si>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</si>
  <si>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</si>
  <si>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</si>
  <si>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</si>
  <si>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</si>
  <si>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</si>
  <si>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</si>
  <si>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</si>
  <si>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</si>
  <si>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</si>
  <si>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</si>
  <si>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</si>
  <si>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</si>
  <si>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</si>
  <si>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</si>
  <si>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</si>
  <si>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</si>
  <si>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</si>
  <si>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</si>
  <si>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</si>
  <si>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</si>
  <si>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</si>
  <si>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</si>
  <si>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</si>
  <si>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</si>
  <si>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</si>
  <si>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</si>
  <si>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</si>
  <si>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</si>
  <si>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</si>
  <si>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</si>
  <si>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</si>
  <si>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</si>
  <si>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</si>
  <si>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</si>
  <si>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全县地方一般公共预算收入</t>
  </si>
  <si>
    <t>地方政府一般债务转贷收入</t>
  </si>
  <si>
    <t>地方政府一般债券转贷收入</t>
  </si>
  <si>
    <t>新增一般债券转贷收入</t>
  </si>
  <si>
    <t>再融资一般债券转贷收入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</si>
  <si>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</si>
  <si>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</si>
  <si>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</si>
  <si>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</si>
  <si>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</si>
  <si>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</si>
  <si>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</si>
  <si>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</si>
  <si>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1-1  2024年勐海县地方一般公共预算支出情况表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</si>
  <si>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</si>
  <si>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</si>
  <si>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</si>
  <si>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</si>
  <si>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</si>
  <si>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</si>
  <si>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</si>
  <si>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</si>
  <si>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</si>
  <si>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</si>
  <si>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</si>
  <si>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</si>
  <si>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</si>
  <si>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</si>
  <si>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</si>
  <si>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</si>
  <si>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</si>
  <si>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</si>
  <si>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</si>
  <si>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</si>
  <si>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</si>
  <si>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</si>
  <si>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</si>
  <si>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</si>
  <si>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</si>
  <si>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</si>
  <si>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</si>
  <si>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</si>
  <si>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</si>
  <si>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</si>
  <si>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</si>
  <si>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</si>
  <si>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</si>
  <si>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</si>
  <si>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</si>
  <si>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</si>
  <si>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</si>
  <si>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</si>
  <si>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</si>
  <si>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</si>
  <si>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</si>
  <si>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</si>
  <si>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</si>
  <si>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</si>
  <si>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</si>
  <si>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</si>
  <si>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</si>
  <si>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</si>
  <si>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</si>
  <si>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</si>
  <si>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全县地方一般公共预算支出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</si>
  <si>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</si>
  <si>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</si>
  <si>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</si>
  <si>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</si>
  <si>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</si>
  <si>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</si>
  <si>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</si>
  <si>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</si>
  <si>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2024年县本级一般公共预算收入情况表</t>
  </si>
  <si>
    <t>2023年预算数</t>
  </si>
  <si>
    <t>比上年预算数增长%</t>
  </si>
  <si>
    <r>
      <rPr>
        <sz val="14"/>
        <rFont val="宋体"/>
        <charset val="134"/>
      </rPr>
      <t>10199</t>
    </r>
  </si>
  <si>
    <t>地方政府一般债务收入</t>
  </si>
  <si>
    <t xml:space="preserve">   上解收入</t>
  </si>
  <si>
    <t>1-3  2024年县本级一般公共预算支出情况表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</si>
  <si>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</si>
  <si>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</si>
  <si>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</si>
  <si>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</si>
  <si>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</si>
  <si>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</si>
  <si>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</si>
  <si>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</si>
  <si>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</si>
  <si>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</si>
  <si>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</si>
  <si>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</si>
  <si>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</si>
  <si>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</si>
  <si>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</si>
  <si>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</si>
  <si>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</si>
  <si>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</si>
  <si>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</si>
  <si>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</si>
  <si>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</si>
  <si>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</si>
  <si>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</si>
  <si>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</si>
  <si>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</si>
  <si>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</si>
  <si>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</si>
  <si>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</si>
  <si>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</si>
  <si>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</si>
  <si>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</si>
  <si>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</si>
  <si>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</si>
  <si>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</si>
  <si>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</si>
  <si>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</si>
  <si>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</si>
  <si>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</si>
  <si>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</si>
  <si>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</si>
  <si>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</si>
  <si>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</si>
  <si>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</si>
  <si>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</si>
  <si>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</si>
  <si>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</si>
  <si>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</si>
  <si>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</si>
  <si>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</si>
  <si>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</si>
  <si>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</si>
  <si>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</si>
  <si>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</si>
  <si>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</si>
  <si>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</si>
  <si>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</si>
  <si>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</si>
  <si>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</si>
  <si>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</si>
  <si>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</si>
  <si>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</si>
  <si>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</si>
  <si>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</si>
  <si>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</si>
  <si>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</si>
  <si>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</si>
  <si>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</si>
  <si>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</si>
  <si>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</si>
  <si>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</si>
  <si>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</si>
  <si>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</si>
  <si>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</si>
  <si>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</si>
  <si>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</si>
  <si>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</si>
  <si>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</si>
  <si>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</si>
  <si>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</si>
  <si>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</si>
  <si>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</si>
  <si>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</si>
  <si>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</si>
  <si>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</si>
  <si>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</si>
  <si>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</si>
  <si>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</si>
  <si>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</si>
  <si>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</si>
  <si>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</si>
  <si>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</si>
  <si>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</si>
  <si>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</si>
  <si>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</si>
  <si>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</si>
  <si>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</si>
  <si>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</si>
  <si>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</si>
  <si>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</si>
  <si>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</si>
  <si>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</si>
  <si>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</si>
  <si>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</si>
  <si>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</si>
  <si>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</si>
  <si>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</si>
  <si>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</si>
  <si>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</si>
  <si>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</si>
  <si>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</si>
  <si>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</si>
  <si>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</si>
  <si>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</si>
  <si>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</si>
  <si>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</si>
  <si>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</si>
  <si>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</si>
  <si>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</si>
  <si>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</si>
  <si>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</si>
  <si>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</si>
  <si>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</si>
  <si>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</si>
  <si>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</si>
  <si>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</si>
  <si>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</si>
  <si>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</si>
  <si>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</si>
  <si>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</si>
  <si>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</si>
  <si>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</si>
  <si>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</si>
  <si>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</si>
  <si>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</si>
  <si>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</si>
  <si>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</si>
  <si>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</si>
  <si>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</si>
  <si>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</si>
  <si>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</si>
  <si>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</si>
  <si>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</si>
  <si>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</si>
  <si>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</si>
  <si>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</si>
  <si>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</si>
  <si>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</si>
  <si>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</si>
  <si>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</si>
  <si>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</si>
  <si>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</si>
  <si>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</si>
  <si>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</si>
  <si>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</si>
  <si>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</si>
  <si>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</si>
  <si>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</si>
  <si>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</si>
  <si>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</si>
  <si>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</si>
  <si>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</si>
  <si>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</si>
  <si>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</si>
  <si>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</si>
  <si>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</si>
  <si>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</si>
  <si>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</si>
  <si>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</si>
  <si>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</si>
  <si>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</si>
  <si>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</si>
  <si>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</si>
  <si>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</si>
  <si>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</si>
  <si>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</si>
  <si>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</si>
  <si>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</si>
  <si>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</si>
  <si>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</si>
  <si>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</si>
  <si>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</si>
  <si>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</si>
  <si>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</si>
  <si>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</si>
  <si>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</si>
  <si>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</si>
  <si>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</si>
  <si>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</si>
  <si>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</si>
  <si>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</si>
  <si>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</si>
  <si>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</si>
  <si>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</si>
  <si>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</si>
  <si>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</si>
  <si>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</si>
  <si>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</si>
  <si>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</si>
  <si>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</si>
  <si>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</si>
  <si>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</si>
  <si>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</si>
  <si>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</si>
  <si>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</si>
  <si>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</si>
  <si>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</si>
  <si>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</si>
  <si>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</si>
  <si>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</si>
  <si>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</si>
  <si>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</si>
  <si>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</si>
  <si>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</si>
  <si>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</si>
  <si>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</si>
  <si>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</si>
  <si>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</si>
  <si>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</si>
  <si>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</si>
  <si>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</si>
  <si>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</si>
  <si>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</si>
  <si>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</si>
  <si>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</si>
  <si>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</si>
  <si>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</si>
  <si>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</si>
  <si>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</si>
  <si>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</si>
  <si>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</si>
  <si>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</si>
  <si>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</si>
  <si>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</si>
  <si>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</si>
  <si>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</si>
  <si>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</si>
  <si>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</si>
  <si>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</si>
  <si>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</si>
  <si>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</si>
  <si>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</si>
  <si>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</si>
  <si>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</si>
  <si>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</si>
  <si>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</si>
  <si>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</si>
  <si>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</si>
  <si>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</si>
  <si>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</si>
  <si>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</si>
  <si>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</si>
  <si>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</si>
  <si>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</si>
  <si>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</si>
  <si>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</si>
  <si>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</si>
  <si>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</si>
  <si>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</si>
  <si>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</si>
  <si>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</si>
  <si>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</si>
  <si>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</si>
  <si>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</si>
  <si>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</si>
  <si>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</si>
  <si>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</si>
  <si>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</si>
  <si>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</si>
  <si>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</si>
  <si>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</si>
  <si>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</si>
  <si>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</si>
  <si>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</si>
  <si>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</si>
  <si>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</si>
  <si>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</si>
  <si>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</si>
  <si>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</si>
  <si>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</si>
  <si>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</si>
  <si>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</si>
  <si>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</si>
  <si>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</si>
  <si>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</si>
  <si>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</si>
  <si>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</si>
  <si>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</si>
  <si>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</si>
  <si>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</si>
  <si>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</si>
  <si>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</si>
  <si>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</si>
  <si>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</si>
  <si>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</si>
  <si>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</si>
  <si>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</si>
  <si>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</si>
  <si>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</si>
  <si>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</si>
  <si>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</si>
  <si>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</si>
  <si>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</si>
  <si>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</si>
  <si>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</si>
  <si>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</si>
  <si>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</si>
  <si>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</si>
  <si>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</si>
  <si>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</si>
  <si>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</si>
  <si>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</si>
  <si>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</si>
  <si>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</si>
  <si>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</si>
  <si>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</si>
  <si>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</si>
  <si>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</si>
  <si>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</si>
  <si>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</si>
  <si>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</si>
  <si>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</si>
  <si>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</si>
  <si>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</si>
  <si>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</si>
  <si>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</si>
  <si>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</si>
  <si>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</si>
  <si>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</si>
  <si>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</si>
  <si>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</si>
  <si>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</si>
  <si>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</si>
  <si>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</si>
  <si>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</si>
  <si>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</si>
  <si>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</si>
  <si>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</si>
  <si>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</si>
  <si>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</si>
  <si>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</si>
  <si>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</si>
  <si>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</si>
  <si>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</si>
  <si>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</si>
  <si>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</si>
  <si>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</si>
  <si>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</si>
  <si>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</si>
  <si>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</si>
  <si>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</si>
  <si>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</si>
  <si>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</si>
  <si>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</si>
  <si>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</si>
  <si>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</si>
  <si>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</si>
  <si>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</si>
  <si>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</si>
  <si>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</si>
  <si>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</si>
  <si>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</si>
  <si>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</si>
  <si>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</si>
  <si>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</si>
  <si>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</si>
  <si>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</si>
  <si>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</si>
  <si>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</si>
  <si>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</si>
  <si>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</si>
  <si>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</si>
  <si>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</si>
  <si>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</si>
  <si>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</si>
  <si>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</si>
  <si>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</si>
  <si>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</si>
  <si>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 xml:space="preserve">   信访事务</t>
  </si>
  <si>
    <t/>
  </si>
  <si>
    <t>款</t>
  </si>
  <si>
    <t xml:space="preserve">      行政运行</t>
  </si>
  <si>
    <t>项</t>
  </si>
  <si>
    <t xml:space="preserve">      一般行政管理事务</t>
  </si>
  <si>
    <t xml:space="preserve">      机关服务</t>
  </si>
  <si>
    <t xml:space="preserve">      信访业务</t>
  </si>
  <si>
    <t xml:space="preserve">      其他信访事务支出</t>
  </si>
  <si>
    <t>20199</t>
  </si>
  <si>
    <t xml:space="preserve">   其他一般公共服务支出</t>
  </si>
  <si>
    <t>2019901</t>
  </si>
  <si>
    <t xml:space="preserve">     国家赔偿费用支出</t>
  </si>
  <si>
    <t>2019999</t>
  </si>
  <si>
    <t xml:space="preserve">     其他一般公共服务支出</t>
  </si>
  <si>
    <t>201A</t>
  </si>
  <si>
    <t>县对下专项转移支付补助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</si>
  <si>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</si>
  <si>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</si>
  <si>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</si>
  <si>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</si>
  <si>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</si>
  <si>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</si>
  <si>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</si>
  <si>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</si>
  <si>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</si>
  <si>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</si>
  <si>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</si>
  <si>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</si>
  <si>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</si>
  <si>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</si>
  <si>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</si>
  <si>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</si>
  <si>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</si>
  <si>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</si>
  <si>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</si>
  <si>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</si>
  <si>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</si>
  <si>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</si>
  <si>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</si>
  <si>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</si>
  <si>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</si>
  <si>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</si>
  <si>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</si>
  <si>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</si>
  <si>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</si>
  <si>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</si>
  <si>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</si>
  <si>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</si>
  <si>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</si>
  <si>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</si>
  <si>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</si>
  <si>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</si>
  <si>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</si>
  <si>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</si>
  <si>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</si>
  <si>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</si>
  <si>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</si>
  <si>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</si>
  <si>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</si>
  <si>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</si>
  <si>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</si>
  <si>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</si>
  <si>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</si>
  <si>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</si>
  <si>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</si>
  <si>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</si>
  <si>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</si>
  <si>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</si>
  <si>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</si>
  <si>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</si>
  <si>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</si>
  <si>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</si>
  <si>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</si>
  <si>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</si>
  <si>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</si>
  <si>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</si>
  <si>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</si>
  <si>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</si>
  <si>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</si>
  <si>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</si>
  <si>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</si>
  <si>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</si>
  <si>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</si>
  <si>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</si>
  <si>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</si>
  <si>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</si>
  <si>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</si>
  <si>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</si>
  <si>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</si>
  <si>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</si>
  <si>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</si>
  <si>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</si>
  <si>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</si>
  <si>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</si>
  <si>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</si>
  <si>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</si>
  <si>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</si>
  <si>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</si>
  <si>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</si>
  <si>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</si>
  <si>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</si>
  <si>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</si>
  <si>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</si>
  <si>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</si>
  <si>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</si>
  <si>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</si>
  <si>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</si>
  <si>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</si>
  <si>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</si>
  <si>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</si>
  <si>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</si>
  <si>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</si>
  <si>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</si>
  <si>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</si>
  <si>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</si>
  <si>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</si>
  <si>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</si>
  <si>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</si>
  <si>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</si>
  <si>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</si>
  <si>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</si>
  <si>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</si>
  <si>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</si>
  <si>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</si>
  <si>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</si>
  <si>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</si>
  <si>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</si>
  <si>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</si>
  <si>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</si>
  <si>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</si>
  <si>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</si>
  <si>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</si>
  <si>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</si>
  <si>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</si>
  <si>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</si>
  <si>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</si>
  <si>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</si>
  <si>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</si>
  <si>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法治建设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</si>
  <si>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</si>
  <si>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</si>
  <si>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</si>
  <si>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</si>
  <si>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</si>
  <si>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</si>
  <si>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</si>
  <si>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</si>
  <si>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</si>
  <si>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</si>
  <si>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</si>
  <si>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</si>
  <si>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</si>
  <si>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</si>
  <si>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</si>
  <si>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</si>
  <si>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</si>
  <si>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</si>
  <si>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</si>
  <si>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</si>
  <si>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</si>
  <si>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</si>
  <si>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</si>
  <si>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</si>
  <si>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</si>
  <si>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</si>
  <si>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</si>
  <si>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</si>
  <si>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</si>
  <si>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</si>
  <si>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</si>
  <si>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</si>
  <si>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</si>
  <si>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</si>
  <si>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</si>
  <si>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</si>
  <si>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</si>
  <si>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</si>
  <si>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</si>
  <si>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</si>
  <si>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</si>
  <si>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</si>
  <si>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</si>
  <si>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</si>
  <si>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</si>
  <si>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</si>
  <si>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</si>
  <si>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</si>
  <si>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</si>
  <si>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</si>
  <si>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</si>
  <si>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</si>
  <si>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</si>
  <si>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</si>
  <si>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</si>
  <si>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</si>
  <si>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</si>
  <si>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</si>
  <si>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</si>
  <si>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</si>
  <si>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</si>
  <si>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</si>
  <si>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</si>
  <si>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</si>
  <si>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</si>
  <si>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</si>
  <si>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</si>
  <si>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</si>
  <si>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</si>
  <si>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</si>
  <si>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</si>
  <si>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</si>
  <si>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</si>
  <si>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</si>
  <si>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</si>
  <si>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</si>
  <si>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</si>
  <si>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</si>
  <si>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</si>
  <si>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</si>
  <si>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</si>
  <si>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</si>
  <si>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</si>
  <si>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</si>
  <si>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</si>
  <si>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</si>
  <si>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</si>
  <si>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</si>
  <si>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</si>
  <si>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</si>
  <si>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</si>
  <si>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</si>
  <si>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</si>
  <si>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</si>
  <si>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</si>
  <si>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</si>
  <si>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</si>
  <si>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</si>
  <si>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</si>
  <si>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</si>
  <si>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</si>
  <si>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</si>
  <si>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</si>
  <si>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</si>
  <si>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</si>
  <si>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</si>
  <si>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</si>
  <si>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</si>
  <si>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</si>
  <si>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</si>
  <si>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</si>
  <si>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</si>
  <si>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</si>
  <si>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</si>
  <si>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</si>
  <si>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</si>
  <si>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</si>
  <si>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</si>
  <si>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</si>
  <si>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</si>
  <si>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</si>
  <si>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</si>
  <si>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</si>
  <si>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</si>
  <si>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</si>
  <si>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</si>
  <si>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</si>
  <si>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</si>
  <si>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</si>
  <si>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</si>
  <si>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</si>
  <si>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</si>
  <si>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</si>
  <si>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</si>
  <si>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</si>
  <si>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</si>
  <si>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</si>
  <si>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</si>
  <si>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</si>
  <si>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</si>
  <si>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</si>
  <si>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</si>
  <si>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</si>
  <si>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</si>
  <si>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</si>
  <si>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</si>
  <si>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</si>
  <si>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</si>
  <si>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</si>
  <si>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</si>
  <si>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</si>
  <si>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</si>
  <si>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</si>
  <si>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</si>
  <si>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</si>
  <si>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</si>
  <si>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</si>
  <si>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</si>
  <si>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</si>
  <si>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</si>
  <si>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</si>
  <si>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</si>
  <si>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</si>
  <si>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</si>
  <si>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</si>
  <si>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</si>
  <si>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</si>
  <si>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</si>
  <si>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</si>
  <si>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</si>
  <si>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</si>
  <si>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</si>
  <si>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</si>
  <si>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</si>
  <si>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</si>
  <si>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</si>
  <si>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</si>
  <si>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</si>
  <si>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</si>
  <si>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</si>
  <si>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</si>
  <si>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</si>
  <si>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</si>
  <si>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</si>
  <si>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</si>
  <si>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</si>
  <si>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</si>
  <si>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</si>
  <si>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</si>
  <si>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</si>
  <si>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</si>
  <si>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</si>
  <si>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</si>
  <si>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</si>
  <si>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</si>
  <si>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</si>
  <si>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</si>
  <si>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</si>
  <si>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</si>
  <si>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</si>
  <si>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</si>
  <si>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</si>
  <si>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</si>
  <si>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</si>
  <si>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</si>
  <si>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</si>
  <si>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</si>
  <si>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</si>
  <si>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</si>
  <si>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</si>
  <si>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</si>
  <si>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</si>
  <si>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</si>
  <si>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</si>
  <si>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</si>
  <si>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</si>
  <si>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</si>
  <si>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</si>
  <si>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</si>
  <si>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</si>
  <si>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</si>
  <si>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</si>
  <si>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</si>
  <si>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</si>
  <si>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</si>
  <si>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</si>
  <si>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</si>
  <si>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</si>
  <si>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</si>
  <si>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</si>
  <si>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</si>
  <si>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</si>
  <si>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</si>
  <si>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</si>
  <si>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</si>
  <si>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</si>
  <si>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</si>
  <si>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</si>
  <si>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</si>
  <si>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</si>
  <si>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</si>
  <si>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</si>
  <si>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</si>
  <si>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</si>
  <si>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</si>
  <si>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</si>
  <si>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</si>
  <si>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</si>
  <si>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</si>
  <si>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</si>
  <si>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</si>
  <si>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</si>
  <si>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</si>
  <si>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</si>
  <si>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</si>
  <si>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</si>
  <si>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</si>
  <si>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</si>
  <si>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</si>
  <si>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</si>
  <si>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</si>
  <si>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</si>
  <si>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</si>
  <si>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</si>
  <si>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</si>
  <si>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</si>
  <si>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</si>
  <si>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</si>
  <si>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</si>
  <si>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</si>
  <si>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</si>
  <si>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</si>
  <si>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</si>
  <si>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</si>
  <si>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</si>
  <si>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</si>
  <si>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</si>
  <si>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</si>
  <si>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</si>
  <si>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</si>
  <si>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</si>
  <si>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</si>
  <si>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</si>
  <si>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</si>
  <si>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</si>
  <si>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</si>
  <si>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</si>
  <si>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</si>
  <si>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</si>
  <si>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</si>
  <si>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</si>
  <si>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</si>
  <si>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</si>
  <si>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</si>
  <si>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</si>
  <si>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</si>
  <si>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</si>
  <si>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</si>
  <si>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</si>
  <si>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</si>
  <si>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</si>
  <si>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</si>
  <si>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</si>
  <si>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</si>
  <si>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</si>
  <si>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</si>
  <si>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</si>
  <si>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</si>
  <si>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</si>
  <si>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</si>
  <si>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</si>
  <si>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</si>
  <si>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</si>
  <si>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</si>
  <si>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</si>
  <si>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</si>
  <si>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</si>
  <si>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</si>
  <si>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</si>
  <si>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</si>
  <si>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</si>
  <si>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</si>
  <si>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</si>
  <si>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</si>
  <si>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</si>
  <si>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</si>
  <si>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</si>
  <si>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</si>
  <si>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</si>
  <si>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</si>
  <si>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</si>
  <si>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</si>
  <si>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</si>
  <si>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</si>
  <si>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</si>
  <si>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</si>
  <si>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</si>
  <si>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</si>
  <si>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</si>
  <si>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</si>
  <si>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</si>
  <si>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</si>
  <si>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</si>
  <si>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</si>
  <si>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</si>
  <si>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</si>
  <si>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</si>
  <si>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</si>
  <si>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</si>
  <si>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</si>
  <si>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</si>
  <si>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</si>
  <si>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</si>
  <si>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</si>
  <si>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</si>
  <si>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</si>
  <si>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</si>
  <si>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</si>
  <si>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</si>
  <si>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</si>
  <si>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</si>
  <si>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</si>
  <si>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</si>
  <si>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</si>
  <si>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</si>
  <si>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</si>
  <si>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</si>
  <si>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</si>
  <si>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</si>
  <si>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</si>
  <si>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</si>
  <si>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</si>
  <si>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</si>
  <si>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</si>
  <si>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</si>
  <si>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</si>
  <si>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</si>
  <si>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</si>
  <si>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</si>
  <si>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</si>
  <si>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</si>
  <si>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</si>
  <si>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</si>
  <si>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</si>
  <si>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</si>
  <si>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</si>
  <si>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</si>
  <si>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</si>
  <si>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</si>
  <si>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</si>
  <si>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</si>
  <si>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</si>
  <si>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</si>
  <si>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</si>
  <si>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</si>
  <si>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</si>
  <si>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</si>
  <si>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</si>
  <si>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</si>
  <si>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</si>
  <si>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</si>
  <si>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</si>
  <si>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</si>
  <si>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</si>
  <si>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</si>
  <si>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</si>
  <si>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</si>
  <si>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</si>
  <si>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</si>
  <si>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</si>
  <si>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</si>
  <si>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</si>
  <si>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</si>
  <si>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</si>
  <si>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</si>
  <si>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</si>
  <si>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</si>
  <si>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</si>
  <si>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</si>
  <si>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</si>
  <si>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</si>
  <si>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</si>
  <si>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</si>
  <si>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</si>
  <si>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</si>
  <si>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</si>
  <si>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</si>
  <si>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</si>
  <si>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</si>
  <si>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</si>
  <si>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</si>
  <si>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</si>
  <si>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</si>
  <si>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</si>
  <si>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</si>
  <si>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</si>
  <si>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</si>
  <si>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</si>
  <si>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</si>
  <si>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</si>
  <si>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</si>
  <si>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</si>
  <si>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</si>
  <si>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</si>
  <si>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</si>
  <si>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</si>
  <si>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</si>
  <si>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</si>
  <si>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</si>
  <si>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</si>
  <si>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</si>
  <si>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</si>
  <si>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</si>
  <si>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</si>
  <si>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</si>
  <si>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</si>
  <si>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</si>
  <si>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</si>
  <si>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</si>
  <si>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</si>
  <si>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</si>
  <si>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</si>
  <si>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</si>
  <si>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</si>
  <si>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</si>
  <si>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</si>
  <si>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</si>
  <si>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</si>
  <si>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</si>
  <si>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</si>
  <si>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</si>
  <si>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</si>
  <si>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</si>
  <si>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</si>
  <si>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</si>
  <si>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</si>
  <si>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</si>
  <si>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</si>
  <si>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</si>
  <si>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</si>
  <si>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</si>
  <si>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</si>
  <si>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</si>
  <si>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</si>
  <si>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</si>
  <si>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</si>
  <si>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</si>
  <si>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</si>
  <si>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</si>
  <si>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</si>
  <si>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</si>
  <si>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</si>
  <si>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</si>
  <si>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</si>
  <si>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</si>
  <si>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</si>
  <si>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</si>
  <si>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</si>
  <si>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</si>
  <si>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</si>
  <si>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</si>
  <si>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</si>
  <si>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</si>
  <si>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</si>
  <si>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</si>
  <si>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</si>
  <si>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</si>
  <si>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</si>
  <si>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</si>
  <si>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</si>
  <si>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</si>
  <si>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</si>
  <si>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</si>
  <si>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</si>
  <si>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</si>
  <si>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</si>
  <si>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</si>
  <si>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</si>
  <si>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</si>
  <si>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</si>
  <si>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</si>
  <si>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</si>
  <si>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</si>
  <si>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</si>
  <si>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</si>
  <si>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</si>
  <si>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</si>
  <si>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</si>
  <si>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</si>
  <si>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</si>
  <si>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</si>
  <si>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</si>
  <si>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</si>
  <si>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</si>
  <si>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</si>
  <si>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</si>
  <si>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</si>
  <si>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</si>
  <si>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</si>
  <si>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</si>
  <si>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</si>
  <si>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</si>
  <si>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</si>
  <si>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</si>
  <si>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</si>
  <si>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</si>
  <si>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</si>
  <si>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</si>
  <si>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</si>
  <si>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</si>
  <si>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</si>
  <si>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</si>
  <si>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</si>
  <si>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</si>
  <si>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</si>
  <si>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</si>
  <si>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</si>
  <si>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</si>
  <si>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</si>
  <si>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</si>
  <si>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</si>
  <si>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</si>
  <si>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</si>
  <si>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</si>
  <si>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</si>
  <si>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</si>
  <si>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</si>
  <si>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</si>
  <si>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</si>
  <si>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</si>
  <si>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</si>
  <si>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</si>
  <si>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</si>
  <si>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</si>
  <si>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</si>
  <si>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</si>
  <si>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</si>
  <si>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</si>
  <si>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</si>
  <si>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</si>
  <si>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</si>
  <si>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</si>
  <si>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</si>
  <si>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</si>
  <si>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</si>
  <si>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</si>
  <si>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</si>
  <si>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</si>
  <si>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</si>
  <si>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</si>
  <si>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</si>
  <si>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</si>
  <si>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</si>
  <si>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</si>
  <si>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</si>
  <si>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</si>
  <si>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</si>
  <si>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</si>
  <si>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</si>
  <si>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</si>
  <si>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</si>
  <si>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</si>
  <si>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</si>
  <si>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</si>
  <si>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</si>
  <si>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</si>
  <si>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</si>
  <si>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</si>
  <si>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</si>
  <si>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</si>
  <si>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</si>
  <si>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</si>
  <si>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</si>
  <si>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</si>
  <si>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</si>
  <si>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</si>
  <si>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</si>
  <si>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</si>
  <si>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</si>
  <si>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</si>
  <si>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</si>
  <si>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</si>
  <si>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</si>
  <si>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</si>
  <si>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</si>
  <si>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</si>
  <si>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</si>
  <si>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</si>
  <si>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</si>
  <si>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</si>
  <si>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</si>
  <si>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</si>
  <si>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</si>
  <si>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</si>
  <si>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</si>
  <si>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</si>
  <si>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</si>
  <si>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</si>
  <si>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</si>
  <si>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</si>
  <si>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</si>
  <si>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</si>
  <si>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</si>
  <si>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</si>
  <si>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</si>
  <si>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</si>
  <si>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</si>
  <si>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</si>
  <si>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</si>
  <si>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</si>
  <si>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</si>
  <si>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</si>
  <si>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</si>
  <si>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</si>
  <si>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</si>
  <si>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</si>
  <si>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</si>
  <si>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</si>
  <si>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</si>
  <si>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</si>
  <si>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</si>
  <si>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</si>
  <si>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突发公共卫生事件应急处置</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</si>
  <si>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</si>
  <si>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</si>
  <si>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</si>
  <si>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</si>
  <si>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</si>
  <si>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</si>
  <si>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</si>
  <si>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</si>
  <si>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</si>
  <si>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</si>
  <si>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</si>
  <si>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</si>
  <si>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</si>
  <si>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</si>
  <si>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</si>
  <si>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</si>
  <si>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</si>
  <si>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</si>
  <si>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</si>
  <si>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</si>
  <si>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</si>
  <si>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</si>
  <si>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</si>
  <si>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</si>
  <si>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</si>
  <si>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</si>
  <si>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</si>
  <si>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</si>
  <si>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</si>
  <si>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</si>
  <si>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</si>
  <si>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</si>
  <si>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</si>
  <si>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</si>
  <si>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</si>
  <si>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</si>
  <si>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</si>
  <si>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</si>
  <si>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</si>
  <si>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</si>
  <si>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</si>
  <si>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</si>
  <si>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</si>
  <si>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</si>
  <si>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</si>
  <si>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</si>
  <si>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</si>
  <si>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</si>
  <si>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</si>
  <si>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</si>
  <si>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</si>
  <si>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</si>
  <si>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</si>
  <si>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</si>
  <si>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</si>
  <si>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</si>
  <si>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</si>
  <si>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</si>
  <si>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</si>
  <si>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</si>
  <si>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</si>
  <si>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</si>
  <si>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</si>
  <si>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</si>
  <si>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</si>
  <si>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</si>
  <si>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</si>
  <si>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</si>
  <si>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</si>
  <si>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</si>
  <si>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</si>
  <si>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</si>
  <si>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</si>
  <si>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</si>
  <si>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</si>
  <si>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</si>
  <si>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</si>
  <si>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</si>
  <si>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</si>
  <si>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</si>
  <si>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</si>
  <si>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</si>
  <si>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</si>
  <si>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</si>
  <si>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</si>
  <si>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</si>
  <si>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</si>
  <si>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</si>
  <si>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</si>
  <si>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</si>
  <si>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</si>
  <si>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</si>
  <si>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</si>
  <si>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</si>
  <si>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</si>
  <si>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</si>
  <si>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</si>
  <si>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</si>
  <si>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</si>
  <si>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</si>
  <si>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</si>
  <si>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</si>
  <si>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</si>
  <si>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</si>
  <si>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</si>
  <si>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</si>
  <si>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</si>
  <si>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</si>
  <si>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</si>
  <si>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</si>
  <si>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</si>
  <si>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</si>
  <si>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</si>
  <si>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</si>
  <si>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</si>
  <si>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</si>
  <si>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</si>
  <si>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</si>
  <si>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</si>
  <si>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</si>
  <si>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</si>
  <si>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</si>
  <si>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</si>
  <si>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</si>
  <si>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森林保护修护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</si>
  <si>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</si>
  <si>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</si>
  <si>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</si>
  <si>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</si>
  <si>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</si>
  <si>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</si>
  <si>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</si>
  <si>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</si>
  <si>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</si>
  <si>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</si>
  <si>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</si>
  <si>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</si>
  <si>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</si>
  <si>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</si>
  <si>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</si>
  <si>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</si>
  <si>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</si>
  <si>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</si>
  <si>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</si>
  <si>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</si>
  <si>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</si>
  <si>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</si>
  <si>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</si>
  <si>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</si>
  <si>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</si>
  <si>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</si>
  <si>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</si>
  <si>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</si>
  <si>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</si>
  <si>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</si>
  <si>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</si>
  <si>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</si>
  <si>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</si>
  <si>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</si>
  <si>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</si>
  <si>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</si>
  <si>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</si>
  <si>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</si>
  <si>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</si>
  <si>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</si>
  <si>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</si>
  <si>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</si>
  <si>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</si>
  <si>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</si>
  <si>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</si>
  <si>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</si>
  <si>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</si>
  <si>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</si>
  <si>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</si>
  <si>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</si>
  <si>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</si>
  <si>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</si>
  <si>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</si>
  <si>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</si>
  <si>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</si>
  <si>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</si>
  <si>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</si>
  <si>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</si>
  <si>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</si>
  <si>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</si>
  <si>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</si>
  <si>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</si>
  <si>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</si>
  <si>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</si>
  <si>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</si>
  <si>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</si>
  <si>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</si>
  <si>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</si>
  <si>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</si>
  <si>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</si>
  <si>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</si>
  <si>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</si>
  <si>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</si>
  <si>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</si>
  <si>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</si>
  <si>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</si>
  <si>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</si>
  <si>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</si>
  <si>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</si>
  <si>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</si>
  <si>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</si>
  <si>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</si>
  <si>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</si>
  <si>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</si>
  <si>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</si>
  <si>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</si>
  <si>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</si>
  <si>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</si>
  <si>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</si>
  <si>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</si>
  <si>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</si>
  <si>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</si>
  <si>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</si>
  <si>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</si>
  <si>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</si>
  <si>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</si>
  <si>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</si>
  <si>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</si>
  <si>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</si>
  <si>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</si>
  <si>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</si>
  <si>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</si>
  <si>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</si>
  <si>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</si>
  <si>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</si>
  <si>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</si>
  <si>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</si>
  <si>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</si>
  <si>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</si>
  <si>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</si>
  <si>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</si>
  <si>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</si>
  <si>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</si>
  <si>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</si>
  <si>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</si>
  <si>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</si>
  <si>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</si>
  <si>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</si>
  <si>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</si>
  <si>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</si>
  <si>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</si>
  <si>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</si>
  <si>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</si>
  <si>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</si>
  <si>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</si>
  <si>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</si>
  <si>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</si>
  <si>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</si>
  <si>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</si>
  <si>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</si>
  <si>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</si>
  <si>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</si>
  <si>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</si>
  <si>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</si>
  <si>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</si>
  <si>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</si>
  <si>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</si>
  <si>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</si>
  <si>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</si>
  <si>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</si>
  <si>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</si>
  <si>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</si>
  <si>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</si>
  <si>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</si>
  <si>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</si>
  <si>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</si>
  <si>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</si>
  <si>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</si>
  <si>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</si>
  <si>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</si>
  <si>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</si>
  <si>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</si>
  <si>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</si>
  <si>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</si>
  <si>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</si>
  <si>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</si>
  <si>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</si>
  <si>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</si>
  <si>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</si>
  <si>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</si>
  <si>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</si>
  <si>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</si>
  <si>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</si>
  <si>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</si>
  <si>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</si>
  <si>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</si>
  <si>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</si>
  <si>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农业生态资源保护</t>
  </si>
  <si>
    <t>2130142</t>
  </si>
  <si>
    <t xml:space="preserve">     乡村道路建设</t>
  </si>
  <si>
    <t>2130148</t>
  </si>
  <si>
    <t xml:space="preserve">     渔业发展</t>
  </si>
  <si>
    <t>2130152</t>
  </si>
  <si>
    <t xml:space="preserve">     对高校毕业生到基层任职补助</t>
  </si>
  <si>
    <t>2130153</t>
  </si>
  <si>
    <t xml:space="preserve">     耕地建设与利用</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</si>
  <si>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</si>
  <si>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</si>
  <si>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</si>
  <si>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</si>
  <si>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</si>
  <si>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</si>
  <si>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</si>
  <si>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</si>
  <si>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</si>
  <si>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</si>
  <si>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</si>
  <si>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</si>
  <si>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</si>
  <si>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</si>
  <si>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</si>
  <si>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</si>
  <si>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</si>
  <si>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</si>
  <si>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</si>
  <si>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</si>
  <si>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</si>
  <si>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</si>
  <si>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</si>
  <si>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</si>
  <si>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</si>
  <si>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</si>
  <si>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</si>
  <si>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</si>
  <si>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</si>
  <si>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</si>
  <si>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</si>
  <si>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</si>
  <si>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</si>
  <si>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</si>
  <si>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</si>
  <si>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</si>
  <si>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</si>
  <si>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</si>
  <si>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</si>
  <si>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</si>
  <si>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</si>
  <si>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</si>
  <si>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</si>
  <si>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</si>
  <si>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</si>
  <si>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</si>
  <si>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 xml:space="preserve">     退耕还林还草</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</si>
  <si>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</si>
  <si>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</si>
  <si>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</si>
  <si>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</si>
  <si>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</si>
  <si>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</si>
  <si>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</si>
  <si>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</si>
  <si>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</si>
  <si>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</si>
  <si>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</si>
  <si>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</si>
  <si>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</si>
  <si>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</si>
  <si>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</si>
  <si>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</si>
  <si>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</si>
  <si>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</si>
  <si>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</si>
  <si>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</si>
  <si>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</si>
  <si>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</si>
  <si>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</si>
  <si>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</si>
  <si>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</si>
  <si>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</si>
  <si>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</si>
  <si>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</si>
  <si>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</si>
  <si>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</si>
  <si>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</si>
  <si>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</si>
  <si>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</si>
  <si>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</si>
  <si>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</si>
  <si>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</si>
  <si>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</si>
  <si>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</si>
  <si>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</si>
  <si>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</si>
  <si>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</si>
  <si>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</si>
  <si>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</si>
  <si>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</si>
  <si>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</si>
  <si>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</si>
  <si>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</si>
  <si>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农村供水</t>
  </si>
  <si>
    <t>2130336</t>
  </si>
  <si>
    <t xml:space="preserve">     南水北调工程建设</t>
  </si>
  <si>
    <t>2130337</t>
  </si>
  <si>
    <t xml:space="preserve">     南水北调工程管理</t>
  </si>
  <si>
    <t>2130399</t>
  </si>
  <si>
    <t xml:space="preserve">     其他水利支出</t>
  </si>
  <si>
    <t>21305</t>
  </si>
  <si>
    <t>巩固脱贫攻坚成果衔接乡村振兴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</si>
  <si>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</si>
  <si>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</si>
  <si>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</si>
  <si>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</si>
  <si>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</si>
  <si>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</si>
  <si>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</si>
  <si>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</si>
  <si>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</si>
  <si>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</si>
  <si>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贷款奖补和贴息</t>
  </si>
  <si>
    <t>2130508</t>
  </si>
  <si>
    <t xml:space="preserve">     “三西”农业建设专项补助</t>
  </si>
  <si>
    <t>2130550</t>
  </si>
  <si>
    <t>2130599</t>
  </si>
  <si>
    <t>其他巩固脱贫攻坚成果衔接乡村振兴支出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</si>
  <si>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</si>
  <si>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</si>
  <si>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</si>
  <si>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</si>
  <si>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</si>
  <si>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</si>
  <si>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</si>
  <si>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</si>
  <si>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</si>
  <si>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</si>
  <si>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</si>
  <si>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</si>
  <si>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</si>
  <si>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</si>
  <si>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</si>
  <si>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</si>
  <si>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</si>
  <si>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</si>
  <si>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</si>
  <si>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</si>
  <si>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</si>
  <si>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</si>
  <si>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</si>
  <si>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创业担保贷款贴息及奖补</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</si>
  <si>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</si>
  <si>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</si>
  <si>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</si>
  <si>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</si>
  <si>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</si>
  <si>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</si>
  <si>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</si>
  <si>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</si>
  <si>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</si>
  <si>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</si>
  <si>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</si>
  <si>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</si>
  <si>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</si>
  <si>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</si>
  <si>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</si>
  <si>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</si>
  <si>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</si>
  <si>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</si>
  <si>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</si>
  <si>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</si>
  <si>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</si>
  <si>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</si>
  <si>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</si>
  <si>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</si>
  <si>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</si>
  <si>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</si>
  <si>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</si>
  <si>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</si>
  <si>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</si>
  <si>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</si>
  <si>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</si>
  <si>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</si>
  <si>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</si>
  <si>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</si>
  <si>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</si>
  <si>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</si>
  <si>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</si>
  <si>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</si>
  <si>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</si>
  <si>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水运建设</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</si>
  <si>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</si>
  <si>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</si>
  <si>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</si>
  <si>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</si>
  <si>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</si>
  <si>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</si>
  <si>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</si>
  <si>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</si>
  <si>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</si>
  <si>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</si>
  <si>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</si>
  <si>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</si>
  <si>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</si>
  <si>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</si>
  <si>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</si>
  <si>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</si>
  <si>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</si>
  <si>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</si>
  <si>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</si>
  <si>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</si>
  <si>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</si>
  <si>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</si>
  <si>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</si>
  <si>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</si>
  <si>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</si>
  <si>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</si>
  <si>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</si>
  <si>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</si>
  <si>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</si>
  <si>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</si>
  <si>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</si>
  <si>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</si>
  <si>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</si>
  <si>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</si>
  <si>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</si>
  <si>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</si>
  <si>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</si>
  <si>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</si>
  <si>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</si>
  <si>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</si>
  <si>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</si>
  <si>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</si>
  <si>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</si>
  <si>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</si>
  <si>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</si>
  <si>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</si>
  <si>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</si>
  <si>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</si>
  <si>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</si>
  <si>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</si>
  <si>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</si>
  <si>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</si>
  <si>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</si>
  <si>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</si>
  <si>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</si>
  <si>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</si>
  <si>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</si>
  <si>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</si>
  <si>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</si>
  <si>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</si>
  <si>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</si>
  <si>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</si>
  <si>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</si>
  <si>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</si>
  <si>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</si>
  <si>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</si>
  <si>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</si>
  <si>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</si>
  <si>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</si>
  <si>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</si>
  <si>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</si>
  <si>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</si>
  <si>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</si>
  <si>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</si>
  <si>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</si>
  <si>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</si>
  <si>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</si>
  <si>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</si>
  <si>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</si>
  <si>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</si>
  <si>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</si>
  <si>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</si>
  <si>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</si>
  <si>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</si>
  <si>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</si>
  <si>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</si>
  <si>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</si>
  <si>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</si>
  <si>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</si>
  <si>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</si>
  <si>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</si>
  <si>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</si>
  <si>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</si>
  <si>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</si>
  <si>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</si>
  <si>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</si>
  <si>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</si>
  <si>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</si>
  <si>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</si>
  <si>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</si>
  <si>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</si>
  <si>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</si>
  <si>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</si>
  <si>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</si>
  <si>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</si>
  <si>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</si>
  <si>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</si>
  <si>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</si>
  <si>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</si>
  <si>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</si>
  <si>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</si>
  <si>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</si>
  <si>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</si>
  <si>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</si>
  <si>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</si>
  <si>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</si>
  <si>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</si>
  <si>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</si>
  <si>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</si>
  <si>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</si>
  <si>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</si>
  <si>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</si>
  <si>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</si>
  <si>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</si>
  <si>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</si>
  <si>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</si>
  <si>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</si>
  <si>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</si>
  <si>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</si>
  <si>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</si>
  <si>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</si>
  <si>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</si>
  <si>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</si>
  <si>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</si>
  <si>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</si>
  <si>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</si>
  <si>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</si>
  <si>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</si>
  <si>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</si>
  <si>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</si>
  <si>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</si>
  <si>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</si>
  <si>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</si>
  <si>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</si>
  <si>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</si>
  <si>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</si>
  <si>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</si>
  <si>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</si>
  <si>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</si>
  <si>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</si>
  <si>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</si>
  <si>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</si>
  <si>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</si>
  <si>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</si>
  <si>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</si>
  <si>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</si>
  <si>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</si>
  <si>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</si>
  <si>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</si>
  <si>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</si>
  <si>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</si>
  <si>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</si>
  <si>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</si>
  <si>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</si>
  <si>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</si>
  <si>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</si>
  <si>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</si>
  <si>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</si>
  <si>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</si>
  <si>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</si>
  <si>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</si>
  <si>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</si>
  <si>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</si>
  <si>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</si>
  <si>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</si>
  <si>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</si>
  <si>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</si>
  <si>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</si>
  <si>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</si>
  <si>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</si>
  <si>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</si>
  <si>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</si>
  <si>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</si>
  <si>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</si>
  <si>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</si>
  <si>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</si>
  <si>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</si>
  <si>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</si>
  <si>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</si>
  <si>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</si>
  <si>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</si>
  <si>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</si>
  <si>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</si>
  <si>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</si>
  <si>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</si>
  <si>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</si>
  <si>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</si>
  <si>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</si>
  <si>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</si>
  <si>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</si>
  <si>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</si>
  <si>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</si>
  <si>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</si>
  <si>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</si>
  <si>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</si>
  <si>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</si>
  <si>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</si>
  <si>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</si>
  <si>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</si>
  <si>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</si>
  <si>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</si>
  <si>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</si>
  <si>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</si>
  <si>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</si>
  <si>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</si>
  <si>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</si>
  <si>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</si>
  <si>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</si>
  <si>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</si>
  <si>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</si>
  <si>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</si>
  <si>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</si>
  <si>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</si>
  <si>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</si>
  <si>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</si>
  <si>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</si>
  <si>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</si>
  <si>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</si>
  <si>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</si>
  <si>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</si>
  <si>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</si>
  <si>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</si>
  <si>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</si>
  <si>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</si>
  <si>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</si>
  <si>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</si>
  <si>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</si>
  <si>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</si>
  <si>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</si>
  <si>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</si>
  <si>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</si>
  <si>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</si>
  <si>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</si>
  <si>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</si>
  <si>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</si>
  <si>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</si>
  <si>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</si>
  <si>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</si>
  <si>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</si>
  <si>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</si>
  <si>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</si>
  <si>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</si>
  <si>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</si>
  <si>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</si>
  <si>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</si>
  <si>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</si>
  <si>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</si>
  <si>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</si>
  <si>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</si>
  <si>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</si>
  <si>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</si>
  <si>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</si>
  <si>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</si>
  <si>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</si>
  <si>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</si>
  <si>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</si>
  <si>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</si>
  <si>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</si>
  <si>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</si>
  <si>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</si>
  <si>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</si>
  <si>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</si>
  <si>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</si>
  <si>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</si>
  <si>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</si>
  <si>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</si>
  <si>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</si>
  <si>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</si>
  <si>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</si>
  <si>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</si>
  <si>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</si>
  <si>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</si>
  <si>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</si>
  <si>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</si>
  <si>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</si>
  <si>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</si>
  <si>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</si>
  <si>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</si>
  <si>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</si>
  <si>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</si>
  <si>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</si>
  <si>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</si>
  <si>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</si>
  <si>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</si>
  <si>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</si>
  <si>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</si>
  <si>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</si>
  <si>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</si>
  <si>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</si>
  <si>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</si>
  <si>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</si>
  <si>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</si>
  <si>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</si>
  <si>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</si>
  <si>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</si>
  <si>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</si>
  <si>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</si>
  <si>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</si>
  <si>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</si>
  <si>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</si>
  <si>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</si>
  <si>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</si>
  <si>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</si>
  <si>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</si>
  <si>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</si>
  <si>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</si>
  <si>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</si>
  <si>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</si>
  <si>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</si>
  <si>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</si>
  <si>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</si>
  <si>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</si>
  <si>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</si>
  <si>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</si>
  <si>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</si>
  <si>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</si>
  <si>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</si>
  <si>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</si>
  <si>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</si>
  <si>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</si>
  <si>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</si>
  <si>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</si>
  <si>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</si>
  <si>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</si>
  <si>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</si>
  <si>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</si>
  <si>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</si>
  <si>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</si>
  <si>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</si>
  <si>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</si>
  <si>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</si>
  <si>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</si>
  <si>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</si>
  <si>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</si>
  <si>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</si>
  <si>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</si>
  <si>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</si>
  <si>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</si>
  <si>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</si>
  <si>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</si>
  <si>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</si>
  <si>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</si>
  <si>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</si>
  <si>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</si>
  <si>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</si>
  <si>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</si>
  <si>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</si>
  <si>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</si>
  <si>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</si>
  <si>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</si>
  <si>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</si>
  <si>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</si>
  <si>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</si>
  <si>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</si>
  <si>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</si>
  <si>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</si>
  <si>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</si>
  <si>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</si>
  <si>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</si>
  <si>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</si>
  <si>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</si>
  <si>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</si>
  <si>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</si>
  <si>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</si>
  <si>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</si>
  <si>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</si>
  <si>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</si>
  <si>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</si>
  <si>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</si>
  <si>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</si>
  <si>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</si>
  <si>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</si>
  <si>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</si>
  <si>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</si>
  <si>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</si>
  <si>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</si>
  <si>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</si>
  <si>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</si>
  <si>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</si>
  <si>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</si>
  <si>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</si>
  <si>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</si>
  <si>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</si>
  <si>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</si>
  <si>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</si>
  <si>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 xml:space="preserve">     保障性租赁住房</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</si>
  <si>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</si>
  <si>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</si>
  <si>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</si>
  <si>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</si>
  <si>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</si>
  <si>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</si>
  <si>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</si>
  <si>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</si>
  <si>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</si>
  <si>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</si>
  <si>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</si>
  <si>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</si>
  <si>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</si>
  <si>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</si>
  <si>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</si>
  <si>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</si>
  <si>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</si>
  <si>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</si>
  <si>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</si>
  <si>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</si>
  <si>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</si>
  <si>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</si>
  <si>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</si>
  <si>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</si>
  <si>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</si>
  <si>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</si>
  <si>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</si>
  <si>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</si>
  <si>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</si>
  <si>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</si>
  <si>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</si>
  <si>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</si>
  <si>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</si>
  <si>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</si>
  <si>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</si>
  <si>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</si>
  <si>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</si>
  <si>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</si>
  <si>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</si>
  <si>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</si>
  <si>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</si>
  <si>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</si>
  <si>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</si>
  <si>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</si>
  <si>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</si>
  <si>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</si>
  <si>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</si>
  <si>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</si>
  <si>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</si>
  <si>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</si>
  <si>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</si>
  <si>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</si>
  <si>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</si>
  <si>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</si>
  <si>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</si>
  <si>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</si>
  <si>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</si>
  <si>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</si>
  <si>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</si>
  <si>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</si>
  <si>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</si>
  <si>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</si>
  <si>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</si>
  <si>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</si>
  <si>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</si>
  <si>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</si>
  <si>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</si>
  <si>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</si>
  <si>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</si>
  <si>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</si>
  <si>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</si>
  <si>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</si>
  <si>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</si>
  <si>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</si>
  <si>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</si>
  <si>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</si>
  <si>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</si>
  <si>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</si>
  <si>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</si>
  <si>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</si>
  <si>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</si>
  <si>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</si>
  <si>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</si>
  <si>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</si>
  <si>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</si>
  <si>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</si>
  <si>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</si>
  <si>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</si>
  <si>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</si>
  <si>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</si>
  <si>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</si>
  <si>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</si>
  <si>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</si>
  <si>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</si>
  <si>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</si>
  <si>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</si>
  <si>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</si>
  <si>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</si>
  <si>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</si>
  <si>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</si>
  <si>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</si>
  <si>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</si>
  <si>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</si>
  <si>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</si>
  <si>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</si>
  <si>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</si>
  <si>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</si>
  <si>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</si>
  <si>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</si>
  <si>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</si>
  <si>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</si>
  <si>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</si>
  <si>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</si>
  <si>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</si>
  <si>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</si>
  <si>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</si>
  <si>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</si>
  <si>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</si>
  <si>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</si>
  <si>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</si>
  <si>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</si>
  <si>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</si>
  <si>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</si>
  <si>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</si>
  <si>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</si>
  <si>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</si>
  <si>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</si>
  <si>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</si>
  <si>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</si>
  <si>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</si>
  <si>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</si>
  <si>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</si>
  <si>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</si>
  <si>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</si>
  <si>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</si>
  <si>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</si>
  <si>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</si>
  <si>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</si>
  <si>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</si>
  <si>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</si>
  <si>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</si>
  <si>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</si>
  <si>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消防救援事务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</si>
  <si>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</si>
  <si>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</si>
  <si>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</si>
  <si>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</si>
  <si>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</si>
  <si>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</si>
  <si>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</si>
  <si>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</si>
  <si>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</si>
  <si>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</si>
  <si>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</si>
  <si>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</si>
  <si>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</si>
  <si>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</si>
  <si>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</si>
  <si>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</si>
  <si>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</si>
  <si>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</si>
  <si>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</si>
  <si>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</si>
  <si>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</si>
  <si>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</si>
  <si>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</si>
  <si>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</si>
  <si>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</si>
  <si>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</si>
  <si>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</si>
  <si>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</si>
  <si>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</si>
  <si>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</si>
  <si>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</si>
  <si>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</si>
  <si>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</si>
  <si>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</si>
  <si>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</si>
  <si>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</si>
  <si>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</si>
  <si>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</si>
  <si>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</si>
  <si>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</si>
  <si>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</si>
  <si>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</si>
  <si>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</si>
  <si>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</si>
  <si>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</si>
  <si>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</si>
  <si>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</si>
  <si>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</si>
  <si>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</si>
  <si>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</si>
  <si>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</si>
  <si>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</si>
  <si>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</si>
  <si>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</si>
  <si>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</si>
  <si>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</si>
  <si>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</si>
  <si>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</si>
  <si>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</si>
  <si>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</si>
  <si>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</si>
  <si>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</si>
  <si>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</si>
  <si>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</si>
  <si>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</si>
  <si>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</si>
  <si>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</si>
  <si>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</si>
  <si>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</si>
  <si>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</si>
  <si>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</si>
  <si>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</si>
  <si>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</si>
  <si>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</si>
  <si>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</si>
  <si>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</si>
  <si>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</si>
  <si>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</si>
  <si>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</si>
  <si>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</si>
  <si>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</si>
  <si>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</si>
  <si>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</si>
  <si>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</si>
  <si>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</si>
  <si>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</si>
  <si>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</si>
  <si>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</si>
  <si>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</si>
  <si>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</si>
  <si>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</si>
  <si>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</si>
  <si>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1-5  2024年勐海县县本级一般公共预算政府预算经济分类表（基本支出）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</si>
  <si>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</si>
  <si>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</si>
  <si>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</si>
  <si>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</si>
  <si>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</si>
  <si>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</si>
  <si>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</si>
  <si>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</si>
  <si>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</si>
  <si>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</si>
  <si>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</si>
  <si>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</si>
  <si>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</si>
  <si>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</si>
  <si>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</si>
  <si>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</si>
  <si>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</si>
  <si>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</si>
  <si>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</si>
  <si>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</si>
  <si>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</si>
  <si>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</si>
  <si>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</si>
  <si>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</si>
  <si>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</si>
  <si>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</si>
  <si>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</si>
  <si>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</si>
  <si>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</si>
  <si>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2024年勐海县县本级一般公共预算支出表（州、市对下转移支付项目）</t>
  </si>
  <si>
    <t>项       目</t>
  </si>
  <si>
    <t>其中：延续项目</t>
  </si>
  <si>
    <t>其中：新增项目</t>
  </si>
  <si>
    <t>一般公共服务支出</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</si>
  <si>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</si>
  <si>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</si>
  <si>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</si>
  <si>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</si>
  <si>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</si>
  <si>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</si>
  <si>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</si>
  <si>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</si>
  <si>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</si>
  <si>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</si>
  <si>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</si>
  <si>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</si>
  <si>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</si>
  <si>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</si>
  <si>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</si>
  <si>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</si>
  <si>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</si>
  <si>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</si>
  <si>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</si>
  <si>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说明：我县预算单位管理中，乡镇是作为县级财政的一级预算单位进行管理，即乡镇财政收支全部纳入县级，无对下转移支付。</t>
  </si>
  <si>
    <t>1-7  2024年勐海县分地区税收返还和转移支付预算表</t>
  </si>
  <si>
    <t>州（市）</t>
  </si>
  <si>
    <t>税收返还</t>
  </si>
  <si>
    <t>转移支付</t>
  </si>
  <si>
    <t>一、提前下达数</t>
  </si>
  <si>
    <t>勐海县</t>
  </si>
  <si>
    <t xml:space="preserve"> </t>
  </si>
  <si>
    <t>二、预算数</t>
  </si>
  <si>
    <t>1-8  2024年勐海县县本级“三公”经费预算财政拨款情况统计表</t>
  </si>
  <si>
    <t>比上年增、减情况</t>
  </si>
  <si>
    <t>增、减金额</t>
  </si>
  <si>
    <t>增、减幅度</t>
  </si>
  <si>
    <t>1.因公出国（境）费</t>
  </si>
  <si>
    <t>0</t>
  </si>
  <si>
    <t>0%</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</si>
  <si>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</si>
  <si>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</si>
  <si>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</si>
  <si>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</si>
  <si>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公务出国（镜）的国际旅费、国外城市间交通费、住宿费、伙食费、培训费、公杂费等支出。（2）公务用车购置及运行费：指单位公务用车购置支出及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一）因公出国（境）费。根据各预算单位报送的年初预算数，安排出国（境）费预算3万元，与上年持平，主要是：中国共产党勐海县委员会统一战线工作部安排因公出国（境）费1万元，用于海外侨眷工作调研活动产生的住宿费、差旅费及公杂费等费用。勐海县人民政府外事办公室安排因公出国（境）费预算2万元，此单位属于政府与外事对接的重要组成部门，职能职责与外界联系十分密切，便于开展对外联系工作。持平的主要原因是：无必要不紧急不予出访，持续加强对因公出国（境）费用的监督管理力度，严控因公出国（境）费用。（二）公务用车购置及运行维护费。根据各预算单位报送的年初预算数，安排公务用车购置及运行维护费预算961.14万元，其中：公务用车购置费70万元，与上年持平，持平的主要原因是：我县按照公务用车管理相关制度规定精神，严格管理公务用车配备使用，加强对公务用车购置管理，切实控制车辆购置经费预算；公务用车运行费891.14万元，比上年减少20.04万元，下降2.2%，下降的主要原因是：加强对各预算单位公务用车的经费管理及财务核算，合理有效配置公务用车资源，严控公务用车运行维护费支出。（三）公务接待费。根据各预算单位报送的年初预算数，安排公务接待费预算564.85万元，比上年减少55.1元，下降8.89%。下降的主要原因是：一是认真贯彻落实《党政机关国内公务接待管理规定》、中央八项规定及其实施细则等规章制度，严格控制公务接待范围、接待审批、接待标准等；二是牢固树立过“紧日子”的思想，减少行政成本开支，最大限度降低公务接待支出费用。</t>
  </si>
  <si>
    <t>2-1 2024年勐海县政府性基金预算收入情况表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</si>
  <si>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</si>
  <si>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</si>
  <si>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</si>
  <si>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</si>
  <si>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</si>
  <si>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</si>
  <si>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</si>
  <si>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</si>
  <si>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</si>
  <si>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</si>
  <si>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</si>
  <si>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</si>
  <si>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</si>
  <si>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</si>
  <si>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</si>
  <si>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</si>
  <si>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</si>
  <si>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</si>
  <si>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</si>
  <si>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</si>
  <si>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</si>
  <si>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</si>
  <si>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</si>
  <si>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</si>
  <si>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</si>
  <si>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</si>
  <si>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</si>
  <si>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</si>
  <si>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</si>
  <si>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</si>
  <si>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</si>
  <si>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</si>
  <si>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</si>
  <si>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</si>
  <si>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</si>
  <si>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</si>
  <si>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</si>
  <si>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</si>
  <si>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</si>
  <si>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</si>
  <si>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</si>
  <si>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</si>
  <si>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</si>
  <si>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</si>
  <si>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</si>
  <si>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</si>
  <si>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</si>
  <si>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</si>
  <si>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全县政府性基金预算收入</t>
  </si>
  <si>
    <t>地方政府专项债务收入</t>
  </si>
  <si>
    <t>地方政府专项债务转贷收入</t>
  </si>
  <si>
    <t>地方政府专项债券转贷收入</t>
  </si>
  <si>
    <t>新增专项债券转贷收入</t>
  </si>
  <si>
    <t>再融资专项债券转贷收入</t>
  </si>
  <si>
    <t xml:space="preserve">  政府性基金转移收入</t>
  </si>
  <si>
    <t xml:space="preserve">     政府性基金补助收入</t>
  </si>
  <si>
    <t xml:space="preserve">     抗疫特别国债转移支付收入</t>
  </si>
  <si>
    <t>科学技术</t>
  </si>
  <si>
    <t>文化旅游体育与传媒</t>
  </si>
  <si>
    <t>社会保障和就业</t>
  </si>
  <si>
    <t>节能环保</t>
  </si>
  <si>
    <t>城乡社区</t>
  </si>
  <si>
    <t>农林水</t>
  </si>
  <si>
    <t>交通运输</t>
  </si>
  <si>
    <t>资源勘探工业信息等</t>
  </si>
  <si>
    <t>其他收入</t>
  </si>
  <si>
    <t>2-2 2024年勐海县政府性基金预算支出情况表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</si>
  <si>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</si>
  <si>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</si>
  <si>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</si>
  <si>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</si>
  <si>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</si>
  <si>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</si>
  <si>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</si>
  <si>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</si>
  <si>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</si>
  <si>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</si>
  <si>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</si>
  <si>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</si>
  <si>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</si>
  <si>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</si>
  <si>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</si>
  <si>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</si>
  <si>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</si>
  <si>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</si>
  <si>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</si>
  <si>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</si>
  <si>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</si>
  <si>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</si>
  <si>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</si>
  <si>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</si>
  <si>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</si>
  <si>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</si>
  <si>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</si>
  <si>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</si>
  <si>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</si>
  <si>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</si>
  <si>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</si>
  <si>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</si>
  <si>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</si>
  <si>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</si>
  <si>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</si>
  <si>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</si>
  <si>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</si>
  <si>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</si>
  <si>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</si>
  <si>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</si>
  <si>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</si>
  <si>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</si>
  <si>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</si>
  <si>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</si>
  <si>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</si>
  <si>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</si>
  <si>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</si>
  <si>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</si>
  <si>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</si>
  <si>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</si>
  <si>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</si>
  <si>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</si>
  <si>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</si>
  <si>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</si>
  <si>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</si>
  <si>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</si>
  <si>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</si>
  <si>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</si>
  <si>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</si>
  <si>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</si>
  <si>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</si>
  <si>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</si>
  <si>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</si>
  <si>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</si>
  <si>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</si>
  <si>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</si>
  <si>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</si>
  <si>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</si>
  <si>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</si>
  <si>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</si>
  <si>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</si>
  <si>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</si>
  <si>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</si>
  <si>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</si>
  <si>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</si>
  <si>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</si>
  <si>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</si>
  <si>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</si>
  <si>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</si>
  <si>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</si>
  <si>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</si>
  <si>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</si>
  <si>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</si>
  <si>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</si>
  <si>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</si>
  <si>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</si>
  <si>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</si>
  <si>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</si>
  <si>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2120814</t>
  </si>
  <si>
    <t xml:space="preserve">      农业生产发展支出</t>
  </si>
  <si>
    <t>2120815</t>
  </si>
  <si>
    <t xml:space="preserve">      农村社会事业支出</t>
  </si>
  <si>
    <t>2120816</t>
  </si>
  <si>
    <t xml:space="preserve">      农业农村生态环境支出</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</si>
  <si>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</si>
  <si>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</si>
  <si>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</si>
  <si>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</si>
  <si>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</si>
  <si>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</si>
  <si>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</si>
  <si>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</si>
  <si>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</si>
  <si>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</si>
  <si>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</si>
  <si>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</si>
  <si>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</si>
  <si>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</si>
  <si>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</si>
  <si>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</si>
  <si>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</si>
  <si>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</si>
  <si>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</si>
  <si>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</si>
  <si>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</si>
  <si>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</si>
  <si>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</si>
  <si>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</si>
  <si>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</si>
  <si>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</si>
  <si>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</si>
  <si>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</si>
  <si>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</si>
  <si>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</si>
  <si>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</si>
  <si>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</si>
  <si>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</si>
  <si>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</si>
  <si>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</si>
  <si>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</si>
  <si>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</si>
  <si>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</si>
  <si>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</si>
  <si>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</si>
  <si>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</si>
  <si>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</si>
  <si>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</si>
  <si>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</si>
  <si>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</si>
  <si>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</si>
  <si>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</si>
  <si>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</si>
  <si>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</si>
  <si>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</si>
  <si>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</si>
  <si>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</si>
  <si>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</si>
  <si>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</si>
  <si>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</si>
  <si>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</si>
  <si>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</si>
  <si>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</si>
  <si>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</si>
  <si>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</si>
  <si>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</si>
  <si>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</si>
  <si>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</si>
  <si>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</si>
  <si>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</si>
  <si>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</si>
  <si>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</si>
  <si>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</si>
  <si>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</si>
  <si>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</si>
  <si>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</si>
  <si>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</si>
  <si>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</si>
  <si>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</si>
  <si>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</si>
  <si>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</si>
  <si>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</si>
  <si>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</si>
  <si>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</si>
  <si>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</si>
  <si>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</si>
  <si>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</si>
  <si>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</si>
  <si>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</si>
  <si>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</si>
  <si>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</si>
  <si>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</si>
  <si>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</si>
  <si>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</si>
  <si>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</si>
  <si>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</si>
  <si>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</si>
  <si>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</si>
  <si>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</si>
  <si>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</si>
  <si>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</si>
  <si>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</si>
  <si>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</si>
  <si>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</si>
  <si>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移民补助</t>
  </si>
  <si>
    <t xml:space="preserve">    基础设施建设和经济发展</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</si>
  <si>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</si>
  <si>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</si>
  <si>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</si>
  <si>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</si>
  <si>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</si>
  <si>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</si>
  <si>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</si>
  <si>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</si>
  <si>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</si>
  <si>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</si>
  <si>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</si>
  <si>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</si>
  <si>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</si>
  <si>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</si>
  <si>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</si>
  <si>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</si>
  <si>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</si>
  <si>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</si>
  <si>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</si>
  <si>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</si>
  <si>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</si>
  <si>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</si>
  <si>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</si>
  <si>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</si>
  <si>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</si>
  <si>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</si>
  <si>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</si>
  <si>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</si>
  <si>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</si>
  <si>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</si>
  <si>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</si>
  <si>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</si>
  <si>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</si>
  <si>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</si>
  <si>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</si>
  <si>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</si>
  <si>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</si>
  <si>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</si>
  <si>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</si>
  <si>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</si>
  <si>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</si>
  <si>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</si>
  <si>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</si>
  <si>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</si>
  <si>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</si>
  <si>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</si>
  <si>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</si>
  <si>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</si>
  <si>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</si>
  <si>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</si>
  <si>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</si>
  <si>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</si>
  <si>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</si>
  <si>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</si>
  <si>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</si>
  <si>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</si>
  <si>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</si>
  <si>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</si>
  <si>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</si>
  <si>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</si>
  <si>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</si>
  <si>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</si>
  <si>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</si>
  <si>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</si>
  <si>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</si>
  <si>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</si>
  <si>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</si>
  <si>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</si>
  <si>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</si>
  <si>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</si>
  <si>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</si>
  <si>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</si>
  <si>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</si>
  <si>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</si>
  <si>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</si>
  <si>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</si>
  <si>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</si>
  <si>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</si>
  <si>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</si>
  <si>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</si>
  <si>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</si>
  <si>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</si>
  <si>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</si>
  <si>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</si>
  <si>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</si>
  <si>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</si>
  <si>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</si>
  <si>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</si>
  <si>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</si>
  <si>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</si>
  <si>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</si>
  <si>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</si>
  <si>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</si>
  <si>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</si>
  <si>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</si>
  <si>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</si>
  <si>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</si>
  <si>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</si>
  <si>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</si>
  <si>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</si>
  <si>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</si>
  <si>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</si>
  <si>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</si>
  <si>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</si>
  <si>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</si>
  <si>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</si>
  <si>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</si>
  <si>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</si>
  <si>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</si>
  <si>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</si>
  <si>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</si>
  <si>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</si>
  <si>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</si>
  <si>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</si>
  <si>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</si>
  <si>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</si>
  <si>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</si>
  <si>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</si>
  <si>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</si>
  <si>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</si>
  <si>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</si>
  <si>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</si>
  <si>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</si>
  <si>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</si>
  <si>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</si>
  <si>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</si>
  <si>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</si>
  <si>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</si>
  <si>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</si>
  <si>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</si>
  <si>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</si>
  <si>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</si>
  <si>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</si>
  <si>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</si>
  <si>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</si>
  <si>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</si>
  <si>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</si>
  <si>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</si>
  <si>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</si>
  <si>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</si>
  <si>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</si>
  <si>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</si>
  <si>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</si>
  <si>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</si>
  <si>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</si>
  <si>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</si>
  <si>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</si>
  <si>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</si>
  <si>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</si>
  <si>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</si>
  <si>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</si>
  <si>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</si>
  <si>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</si>
  <si>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</si>
  <si>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</si>
  <si>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九、债务付息支出</t>
  </si>
  <si>
    <t>地方政府专项债务付息支出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</si>
  <si>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</si>
  <si>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</si>
  <si>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</si>
  <si>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</si>
  <si>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</si>
  <si>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</si>
  <si>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</si>
  <si>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</si>
  <si>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</si>
  <si>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</si>
  <si>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</si>
  <si>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</si>
  <si>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</si>
  <si>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</si>
  <si>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</si>
  <si>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</si>
  <si>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</si>
  <si>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</si>
  <si>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</si>
  <si>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</si>
  <si>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</si>
  <si>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</si>
  <si>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</si>
  <si>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</si>
  <si>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</si>
  <si>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</si>
  <si>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</si>
  <si>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</si>
  <si>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</si>
  <si>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</si>
  <si>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</si>
  <si>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</si>
  <si>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</si>
  <si>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</si>
  <si>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</si>
  <si>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</si>
  <si>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</si>
  <si>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</si>
  <si>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</si>
  <si>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</si>
  <si>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</si>
  <si>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</si>
  <si>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</si>
  <si>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</si>
  <si>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</si>
  <si>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</si>
  <si>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</si>
  <si>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</si>
  <si>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</si>
  <si>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</si>
  <si>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</si>
  <si>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</si>
  <si>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</si>
  <si>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</si>
  <si>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</si>
  <si>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</si>
  <si>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</si>
  <si>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</si>
  <si>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</si>
  <si>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</si>
  <si>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</si>
  <si>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</si>
  <si>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</si>
  <si>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</si>
  <si>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</si>
  <si>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</si>
  <si>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</si>
  <si>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</si>
  <si>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</si>
  <si>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</si>
  <si>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</si>
  <si>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</si>
  <si>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</si>
  <si>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</si>
  <si>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</si>
  <si>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</si>
  <si>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</si>
  <si>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</si>
  <si>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</si>
  <si>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</si>
  <si>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</si>
  <si>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</si>
  <si>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</si>
  <si>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</si>
  <si>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</si>
  <si>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</si>
  <si>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</si>
  <si>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</si>
  <si>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</si>
  <si>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</si>
  <si>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</si>
  <si>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</si>
  <si>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</si>
  <si>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</si>
  <si>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</si>
  <si>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</si>
  <si>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</si>
  <si>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</si>
  <si>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</si>
  <si>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</si>
  <si>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</si>
  <si>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</si>
  <si>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</si>
  <si>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</si>
  <si>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</si>
  <si>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</si>
  <si>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</si>
  <si>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</si>
  <si>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全县政府性基金预算支出</t>
  </si>
  <si>
    <t>是</t>
  </si>
  <si>
    <t>230</t>
  </si>
  <si>
    <t>23004</t>
  </si>
  <si>
    <t xml:space="preserve">   政府性基金转移支付</t>
  </si>
  <si>
    <t>2300402</t>
  </si>
  <si>
    <t xml:space="preserve">     政府性基金上解支出</t>
  </si>
  <si>
    <t>2300403</t>
  </si>
  <si>
    <t xml:space="preserve">     抗疫特别国债转移支付支出</t>
  </si>
  <si>
    <t>23006</t>
  </si>
  <si>
    <t>23008</t>
  </si>
  <si>
    <t xml:space="preserve">   调出资金</t>
  </si>
  <si>
    <t>23009</t>
  </si>
  <si>
    <t xml:space="preserve">   年终结余</t>
  </si>
  <si>
    <t>231</t>
  </si>
  <si>
    <t>地方政府专项债务还本支出</t>
  </si>
  <si>
    <t>2-3 2024年勐海县县本级政府性基金预算收入情况表</t>
  </si>
  <si>
    <t>县本级政府性基金预算收入</t>
  </si>
  <si>
    <t xml:space="preserve">   政府性基金补助收入</t>
  </si>
  <si>
    <t>否</t>
  </si>
  <si>
    <t xml:space="preserve">     政府性基金上解收入</t>
  </si>
  <si>
    <t>2-4 2024年县本级政府性基金预算支出情况表</t>
  </si>
  <si>
    <t>类</t>
  </si>
  <si>
    <t>农业生产发展支出</t>
  </si>
  <si>
    <t>农村社会事业支出</t>
  </si>
  <si>
    <t>农业农村生态环境支出</t>
  </si>
  <si>
    <t>大中型水库移民后期扶持基金支出</t>
  </si>
  <si>
    <t>移民补助</t>
  </si>
  <si>
    <t>基础设施建设和经济发展</t>
  </si>
  <si>
    <t>县本级政府性基金预算支出</t>
  </si>
  <si>
    <t>2300401</t>
  </si>
  <si>
    <t xml:space="preserve">     政府性基金补助支出</t>
  </si>
  <si>
    <t>上解支出</t>
  </si>
  <si>
    <t>23011</t>
  </si>
  <si>
    <t xml:space="preserve">   地方政府专项债务转贷支出</t>
  </si>
  <si>
    <t>上年结转对应安排支出</t>
  </si>
  <si>
    <t>2-5  2024年勐海县县本级政府性基金支出表（州、市对下转移支付）</t>
  </si>
  <si>
    <t>本年支出小计</t>
  </si>
  <si>
    <t>3-1  2024年勐海县国有资本经营收入预算情况表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</si>
  <si>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</si>
  <si>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</si>
  <si>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</si>
  <si>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</si>
  <si>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</si>
  <si>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</si>
  <si>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</si>
  <si>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</si>
  <si>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</si>
  <si>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</si>
  <si>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</si>
  <si>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</si>
  <si>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</si>
  <si>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</si>
  <si>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</si>
  <si>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</si>
  <si>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</si>
  <si>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</si>
  <si>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</si>
  <si>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</si>
  <si>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</si>
  <si>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</si>
  <si>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</si>
  <si>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</si>
  <si>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</si>
  <si>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</si>
  <si>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</si>
  <si>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</si>
  <si>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</si>
  <si>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</si>
  <si>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</si>
  <si>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</si>
  <si>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</si>
  <si>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</si>
  <si>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</si>
  <si>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全县国有资本经营预算收入</t>
  </si>
  <si>
    <t>上年结转</t>
  </si>
  <si>
    <t>账务调整收入</t>
  </si>
  <si>
    <t>3-2  2024年勐海县国有资本经营支出预算情况表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</si>
  <si>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</si>
  <si>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</si>
  <si>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</si>
  <si>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</si>
  <si>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</si>
  <si>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</si>
  <si>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</si>
  <si>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</si>
  <si>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</si>
  <si>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</si>
  <si>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</si>
  <si>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</si>
  <si>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</si>
  <si>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</si>
  <si>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</si>
  <si>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</si>
  <si>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</si>
  <si>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</si>
  <si>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</si>
  <si>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全县国有资本经营预算支出</t>
  </si>
  <si>
    <t>国有资本经营预算转移支付</t>
  </si>
  <si>
    <t>调出资金</t>
  </si>
  <si>
    <t>结转下年</t>
  </si>
  <si>
    <t>3-3  2024年县本级国有资本经营收入预算情况表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</si>
  <si>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</si>
  <si>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</si>
  <si>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</si>
  <si>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</si>
  <si>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</si>
  <si>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</si>
  <si>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</si>
  <si>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</si>
  <si>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</si>
  <si>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县本级国有资本经营收入</t>
  </si>
  <si>
    <t>3-4  2024年县本级国有资本经营支出预算情况表</t>
  </si>
  <si>
    <t>项   目</t>
  </si>
  <si>
    <t xml:space="preserve">    "三供一业"移交补助支出</t>
  </si>
  <si>
    <t>国有企业办职教幼教补助支出</t>
  </si>
  <si>
    <t>国有企业退休人员社会化管理补助支出</t>
  </si>
  <si>
    <t>国有企业改革成本支出</t>
  </si>
  <si>
    <t>离休干部医药费补助支出</t>
  </si>
  <si>
    <t xml:space="preserve">   其他金融国有资本经营预算支出</t>
  </si>
  <si>
    <t>县本级国有资本经营预算支出</t>
  </si>
  <si>
    <t>3-5  2024年勐海县县本级国有资本经营预算转移支付表（分地区）</t>
  </si>
  <si>
    <t>地  区</t>
  </si>
  <si>
    <t>预算数</t>
  </si>
  <si>
    <t>合  计</t>
  </si>
  <si>
    <t>说明：结合我县2023年财政收支完成情况，县财政编制了《勐海县2023年地方财政预算执行情况和2024年地方财政预算（草案）》，我县无国有资本经营预算转移支付。</t>
  </si>
  <si>
    <t>3-6  2024年勐海县县本级国有资本经营预算转移支付表（分项目）</t>
  </si>
  <si>
    <t>项目名称</t>
  </si>
  <si>
    <t>4-1  2024年勐海县社会保险基金收入预算情况表</t>
  </si>
  <si>
    <t>项     目</t>
  </si>
  <si>
    <t>一、企业职工基本养老保险基金收入</t>
  </si>
  <si>
    <t xml:space="preserve">    其中：基本养老保险费收入</t>
  </si>
  <si>
    <t xml:space="preserve">          利息收入</t>
  </si>
  <si>
    <t xml:space="preserve">          财政补贴收入</t>
  </si>
  <si>
    <t>二、机关事业单位基本养老保险基金收入</t>
  </si>
  <si>
    <t>三、失业保险基金收入</t>
  </si>
  <si>
    <t xml:space="preserve">    其中：失业保险费收入</t>
  </si>
  <si>
    <t>四、城镇职工基本医疗保险基金收入</t>
  </si>
  <si>
    <t xml:space="preserve">    其中：基本医疗保险费收入</t>
  </si>
  <si>
    <t>五、工伤保险基金收入</t>
  </si>
  <si>
    <t xml:space="preserve">    其中：工伤保险费收入</t>
  </si>
  <si>
    <t>六、城乡居民基本养老保险基金收入</t>
  </si>
  <si>
    <t xml:space="preserve">    其中：个人缴费收入</t>
  </si>
  <si>
    <t>七、城乡居民基本医疗保险基金收入</t>
  </si>
  <si>
    <t>全县收入</t>
  </si>
  <si>
    <t xml:space="preserve">  其中：保险费收入</t>
  </si>
  <si>
    <t xml:space="preserve">        利息收入</t>
  </si>
  <si>
    <t xml:space="preserve">        财政补贴收入</t>
  </si>
  <si>
    <t>上级补助收入</t>
  </si>
  <si>
    <t>下级上解收入</t>
  </si>
  <si>
    <t>收入合计</t>
  </si>
  <si>
    <t>4-2  2024年勐海县社会保险基金支出预算情况表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</si>
  <si>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</si>
  <si>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</si>
  <si>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其中:基本养老金支出</t>
  </si>
  <si>
    <t>二、机关事业单位基本养老保险基金支出</t>
  </si>
  <si>
    <t xml:space="preserve">     其中:基本养老金支出</t>
  </si>
  <si>
    <t>三、失业保险基金支出</t>
  </si>
  <si>
    <t xml:space="preserve">     其中:失业保险金支出</t>
  </si>
  <si>
    <t>四、城镇职工基本医疗保险基金支出</t>
  </si>
  <si>
    <t xml:space="preserve">    其中:基本医疗保险待遇支出</t>
  </si>
  <si>
    <t>五、工伤保险基金支出</t>
  </si>
  <si>
    <t xml:space="preserve">    其中:工伤保险待遇支出</t>
  </si>
  <si>
    <t>六、城乡居民基本养老保险基金支出</t>
  </si>
  <si>
    <t xml:space="preserve">    其中:基础养老金支出</t>
  </si>
  <si>
    <t>七、城乡居民基本医疗保险基金支出</t>
  </si>
  <si>
    <t>全县支出</t>
  </si>
  <si>
    <t xml:space="preserve">    其中：社会保险待遇支出</t>
  </si>
  <si>
    <t>补助下级支出</t>
  </si>
  <si>
    <t>上解上级支出</t>
  </si>
  <si>
    <t>支出合计</t>
  </si>
  <si>
    <t>4-3  2024年县本级社会保险基金收入预算情况表</t>
  </si>
  <si>
    <t xml:space="preserve"> 其中:基本养老保险费收入</t>
  </si>
  <si>
    <t xml:space="preserve">    其中:基本养老保险费收入</t>
  </si>
  <si>
    <t xml:space="preserve">      其中:个人缴费收入</t>
  </si>
  <si>
    <t>收入小计</t>
  </si>
  <si>
    <t>4-4  2024年勐海县县本级社会保险基金支出预算情况表</t>
  </si>
  <si>
    <t xml:space="preserve">    其中：基本养老金支出</t>
  </si>
  <si>
    <t xml:space="preserve">    其中：失业保险金支出</t>
  </si>
  <si>
    <t>支出小计</t>
  </si>
  <si>
    <t>5-1  勐海县2023年地方政府债务限额及余额预算情况表</t>
  </si>
  <si>
    <t>地   区</t>
  </si>
  <si>
    <t>2023年债务限额</t>
  </si>
  <si>
    <t>2023年债务余额预计执行数</t>
  </si>
  <si>
    <t>一般债务</t>
  </si>
  <si>
    <t>专项债务</t>
  </si>
  <si>
    <t>公  式</t>
  </si>
  <si>
    <t>A=B+C</t>
  </si>
  <si>
    <t>B</t>
  </si>
  <si>
    <t>C</t>
  </si>
  <si>
    <t>D=E+F</t>
  </si>
  <si>
    <t>E</t>
  </si>
  <si>
    <t>F</t>
  </si>
  <si>
    <t>注：1.本表反映上一年度本地区、本级及分地区地方政府债务限额及余额预计执行数。</t>
  </si>
  <si>
    <t xml:space="preserve">    2.本表由县级以上地方各级财政部门在本级人民代表大会批准预算后二十日内公开。</t>
  </si>
  <si>
    <t>5-2  勐海县2023年地方政府一般债务余额情况表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</si>
  <si>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</si>
  <si>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</si>
  <si>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</si>
  <si>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</si>
  <si>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</si>
  <si>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</si>
  <si>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</si>
  <si>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</si>
  <si>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</si>
  <si>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</si>
  <si>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</si>
  <si>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</si>
  <si>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勐海县本级2023年地方政府一般债务余额情况表</t>
  </si>
  <si>
    <t xml:space="preserve">    中央转贷地方的国际金融组织和外国政府贷款</t>
  </si>
  <si>
    <t xml:space="preserve">    2023年地方政府一般债券发行额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</si>
  <si>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</si>
  <si>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勐海县2023年地方政府专项债务余额情况表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</si>
  <si>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</si>
  <si>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</si>
  <si>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</si>
  <si>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</si>
  <si>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</si>
  <si>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六、2024年地方政府专项债务新增限额</t>
  </si>
  <si>
    <t>七、2023年末地方政府专项债务余额限额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</si>
  <si>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</si>
  <si>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勐海县本级2023年地方政府专项债务余额情况表</t>
  </si>
  <si>
    <t>六、2023年地方政府专项债务新增限额</t>
  </si>
  <si>
    <t>七、2024年末地方政府专项债务余额限额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</si>
  <si>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</si>
  <si>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勐海县地方政府债券发行及还本
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</si>
  <si>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</si>
  <si>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</si>
  <si>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</si>
  <si>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</si>
  <si>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</si>
  <si>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</si>
  <si>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</si>
  <si>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</si>
  <si>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</si>
  <si>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</si>
  <si>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</si>
  <si>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</si>
  <si>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</si>
  <si>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</si>
  <si>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</si>
  <si>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</si>
  <si>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</si>
  <si>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</si>
  <si>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</si>
  <si>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</si>
  <si>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</si>
  <si>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</si>
  <si>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</si>
  <si>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</si>
  <si>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</si>
  <si>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</si>
  <si>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</si>
  <si>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</si>
  <si>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</si>
  <si>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</si>
  <si>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</si>
  <si>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勐海县2024年地方政府债务限额提前下达情况表</t>
  </si>
  <si>
    <t>下级</t>
  </si>
  <si>
    <t>一、2023年地方政府债务限额</t>
  </si>
  <si>
    <t>其中： 一般债务限额</t>
  </si>
  <si>
    <t xml:space="preserve">       专项债务限额</t>
  </si>
  <si>
    <t>二、提前下达的2024年新增地方政府债务限额</t>
  </si>
  <si>
    <t>注：本表反映本地区及本级年初预算中列示提前下达的新增地方政府债务限额情况，由县级以上地方各级财政部门在本级人民代表大会批准预算后二十日内公开。</t>
  </si>
  <si>
    <t>5-8 勐海县2024年年初新增地方政府债券资金安排表</t>
  </si>
  <si>
    <t>单位：亿元</t>
  </si>
  <si>
    <t>序号</t>
  </si>
  <si>
    <t>项目类型</t>
  </si>
  <si>
    <t>项目主管部门</t>
  </si>
  <si>
    <t>债券性质</t>
  </si>
  <si>
    <t>债券规模</t>
  </si>
  <si>
    <t>（勐海县2024年年初未下达新增地方政府债券资金，故本表无数据，公开空表。)</t>
  </si>
  <si>
    <t>注：本表反映本级当年提前下达的新增地方政府债券资金使用安排，由县级以上地方各级财政部门在本级人民代表大会批准预算后二十日内公开。</t>
  </si>
  <si>
    <t>6-1   2024年县级重大政策和重点项目绩效目标表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</si>
  <si>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</si>
  <si>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</si>
  <si>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</si>
  <si>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</si>
  <si>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</si>
  <si>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</si>
  <si>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</si>
  <si>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</si>
  <si>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</si>
  <si>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</si>
  <si>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勐海县教育体育局</t>
  </si>
  <si>
    <t>公费师范生专项资金</t>
  </si>
  <si>
    <t>安排2019-2023年入学的31名公费师范生（其中优师3人）培养经费，免除在校学习期间学费和住宿费，并补助生活费。</t>
  </si>
  <si>
    <t>产出指标</t>
  </si>
  <si>
    <t>数量指标</t>
  </si>
  <si>
    <t>培养人数</t>
  </si>
  <si>
    <t>=</t>
  </si>
  <si>
    <t>人</t>
  </si>
  <si>
    <t>定量指标</t>
  </si>
  <si>
    <t>时效指标</t>
  </si>
  <si>
    <t>资金到位率</t>
  </si>
  <si>
    <t>%</t>
  </si>
  <si>
    <t>根据西财教发〔2021〕297 号设定，安排2019-2023年入学的31名公费师范生（其中优师3人）培养经费，免除在校学习期间学费和住宿费，并补助生活费。</t>
  </si>
  <si>
    <t>成本指标</t>
  </si>
  <si>
    <t>社会成本指标</t>
  </si>
  <si>
    <t>元/学年</t>
  </si>
  <si>
    <t>根据西财教发〔2021〕297 号设定，公费师范生培养经费，主要用于公费师范生在校学习期间学费、住宿费免除及生活费补助培养经费标准为每生每年9800元，其中：免除学费5000元，住宿费800元，生活补助4000元公费师范生在校学习期间，不再同时获得国家和省政府励志奖学金、国家助学金。</t>
  </si>
  <si>
    <t>效益指标</t>
  </si>
  <si>
    <t>社会效益指标</t>
  </si>
  <si>
    <t>提升回原籍就业率，提升社会认识度</t>
  </si>
  <si>
    <t>100</t>
  </si>
  <si>
    <t>云南省从2017年起实施公费师范生定向培养和定向就业工作。在科学测算乡村学校教师需求的基础上，按照有编有岗、统一考试、签订协议、公费培养、定向就业、履行服务期承诺的原则，生源地优先，面向全省招录高中阶段毕业生，省级公费师范生毕业后到定向就业县（市、区）乡村学校（含幼儿园）工作时间不少于6年。</t>
  </si>
  <si>
    <t>可持续影响指标</t>
  </si>
  <si>
    <t>扩充我省乡村教师补充渠道</t>
  </si>
  <si>
    <t>中长期</t>
  </si>
  <si>
    <t>定性指标</t>
  </si>
  <si>
    <t>根据西财教发〔2021〕297号设定</t>
  </si>
  <si>
    <t>满意度指标</t>
  </si>
  <si>
    <t>服务对象满意度指标</t>
  </si>
  <si>
    <t>培养对象满意度</t>
  </si>
  <si>
    <t>95</t>
  </si>
  <si>
    <t>勐海中学联合办学经费</t>
  </si>
  <si>
    <t>府引入云南长河教育集团的办学优势资源，办好勐海中学。以勐海中学的教育改革作为全县教育改革发展的探索与实践基地，带动集团化办学，促进全县教育高质量发展。</t>
  </si>
  <si>
    <t>勐海户籍公费学位率</t>
  </si>
  <si>
    <t>每年招生指标以州、县教育行政部门核定的人数为准，其中公办学生人数每年不得低于210人。</t>
  </si>
  <si>
    <t>业务培训完成情况</t>
  </si>
  <si>
    <t>&gt;=</t>
  </si>
  <si>
    <t>7</t>
  </si>
  <si>
    <t>次</t>
  </si>
  <si>
    <t>为县内的管理人员、专任教师、教研员提供每年不少于4次培训；为全县进行每年3次学校文化建设或教学管理的专题培训</t>
  </si>
  <si>
    <t>派勐海中学教师外出学习完成情况</t>
  </si>
  <si>
    <t>4</t>
  </si>
  <si>
    <t>批次</t>
  </si>
  <si>
    <t>学校的教师分批次、分学科到名校学习，每年不少于4次</t>
  </si>
  <si>
    <t>学科骨干教师配置完成情况</t>
  </si>
  <si>
    <t>15</t>
  </si>
  <si>
    <t>名</t>
  </si>
  <si>
    <t>负责提供学校管理及教学管理骨干每年不少于15名，语、数、外每学科2人，整、史、地、理、化、生等学科各一人</t>
  </si>
  <si>
    <t>校长监督考核完成情况</t>
  </si>
  <si>
    <t>完成率</t>
  </si>
  <si>
    <t>学校实行校长负责制，明确工作职责，制定年度工作计划，并接受监督考核</t>
  </si>
  <si>
    <t>教师监督考核完成情况</t>
  </si>
  <si>
    <t>学校每年对教师实行系统化考核</t>
  </si>
  <si>
    <t>质量指标</t>
  </si>
  <si>
    <t>促进教育高质量发展</t>
  </si>
  <si>
    <t>有效提升</t>
  </si>
  <si>
    <t>是/否</t>
  </si>
  <si>
    <t>勐海县人民政府、云南长河教育投资集团有限公司联合办学协议</t>
  </si>
  <si>
    <t>分层教学，学生成绩提升完成情况</t>
  </si>
  <si>
    <t>完成</t>
  </si>
  <si>
    <t>制定学生高考学科成绩目标、培养计划和具体辅导措施，实行分层教学，优生优教，平均分和优生成绩不断提升，家长满意</t>
  </si>
  <si>
    <t>高考指标完成率（%）</t>
  </si>
  <si>
    <t>服务对象满意情况</t>
  </si>
  <si>
    <t>80</t>
  </si>
  <si>
    <t>服务对象对项目实施效果的满意程度</t>
  </si>
  <si>
    <t>勐海县残疾人联合会</t>
  </si>
  <si>
    <t>残疾人事业发展补助资金</t>
  </si>
  <si>
    <t>加强和规范残疾人就业保障金的使用管理工,保护残疾人的合法权益,促进残疾人就业，改善残疾人生活质量，增加社会对残疾人的认同感。</t>
  </si>
  <si>
    <t>残疾人节日活动</t>
  </si>
  <si>
    <t>5</t>
  </si>
  <si>
    <t>次/年</t>
  </si>
  <si>
    <t>关心关爱残疾从，引领残疾人开展残疾人活动次数不低于5次</t>
  </si>
  <si>
    <t>残疾人春节慰问</t>
  </si>
  <si>
    <t>200</t>
  </si>
  <si>
    <t>残疾人节日慰问援助200人</t>
  </si>
  <si>
    <t>残疾人实用技术培训</t>
  </si>
  <si>
    <t>对全县100名残疾人进行培训</t>
  </si>
  <si>
    <t>残疾人创业扶持</t>
  </si>
  <si>
    <t>120</t>
  </si>
  <si>
    <t>对全县各乡镇已创业的残疾人进行补助，鼓励残疾人自主就业。</t>
  </si>
  <si>
    <t>残疾人儿童康复</t>
  </si>
  <si>
    <t>30</t>
  </si>
  <si>
    <t>对全县16岁以下残疾人儿童进行康复治10个月以上。</t>
  </si>
  <si>
    <t>残疾人无障碍改造</t>
  </si>
  <si>
    <t>户</t>
  </si>
  <si>
    <t>对全县贫困残疾人家庭进行家居环境改造。</t>
  </si>
  <si>
    <t>阳光家园</t>
  </si>
  <si>
    <t>对全县100名智力、精神及重度肢体残疾人进行家居托养服务。</t>
  </si>
  <si>
    <t>残疾人技能培训</t>
  </si>
  <si>
    <t>40</t>
  </si>
  <si>
    <t>对全县40名残疾人进行技能培训。</t>
  </si>
  <si>
    <t>残疾人助学</t>
  </si>
  <si>
    <t>对县残疾人及残疾人子女在校非义务教育阶段学生进行资助。</t>
  </si>
  <si>
    <t>经济效益指标</t>
  </si>
  <si>
    <t>新增残疾人就业人数</t>
  </si>
  <si>
    <t>70</t>
  </si>
  <si>
    <t>2024年新增残疾人就业70人以上</t>
  </si>
  <si>
    <t>增强残疾人服务水平</t>
  </si>
  <si>
    <t>有所提高</t>
  </si>
  <si>
    <t>及时</t>
  </si>
  <si>
    <t>服务水平不断提升</t>
  </si>
  <si>
    <t>残疾人生活自理参与社会的能力</t>
  </si>
  <si>
    <t>残疾人生活自理和社会参与能力不断提升</t>
  </si>
  <si>
    <t>残疾人满意度</t>
  </si>
  <si>
    <t>90</t>
  </si>
  <si>
    <t>问卷调查30份，残疾人满意度达90%</t>
  </si>
  <si>
    <t>勐海县农业农村局</t>
  </si>
  <si>
    <t>勐海县茶产业一二三融合发展项目专项资金</t>
  </si>
  <si>
    <t>贯彻落实云南省委、省政府打造世界一流“绿色食品牌”的发展目标，围绕西双版纳州委、州政府“三个发展定位”基调，推动茶产业一二三产融合发展。完成核心点村寨污水治理率达到100%，完成核心点村寨生活垃圾收集率达到100%。</t>
  </si>
  <si>
    <t>重点打造茶山数量</t>
  </si>
  <si>
    <t>座</t>
  </si>
  <si>
    <t>完成布朗山、南糯山、贺开山、勐宋山、巴达山等5座茶山的打造，推动一二三产业融合发展。</t>
  </si>
  <si>
    <t>项目建设完成时限</t>
  </si>
  <si>
    <t>&lt;=</t>
  </si>
  <si>
    <t>3</t>
  </si>
  <si>
    <t>年</t>
  </si>
  <si>
    <t>到2026年底，完成布朗山、南糯山、贺开山、勐宋山、巴达山的打造。</t>
  </si>
  <si>
    <t>经济成本指标</t>
  </si>
  <si>
    <t>500</t>
  </si>
  <si>
    <t>万元</t>
  </si>
  <si>
    <t>完成打造5座茶山的建设成本控制在500万以内。</t>
  </si>
  <si>
    <t>提升茶山茶寨的知名度</t>
  </si>
  <si>
    <t>1000</t>
  </si>
  <si>
    <t>人次</t>
  </si>
  <si>
    <t>吸引国内外游客到茶山观光体验，提升茶山茶寨的知名度。</t>
  </si>
  <si>
    <t>生态效益指标</t>
  </si>
  <si>
    <t>改善农村人居环境行政村数量</t>
  </si>
  <si>
    <t>6</t>
  </si>
  <si>
    <t>个</t>
  </si>
  <si>
    <t>项目建设是否覆盖6个行政村</t>
  </si>
  <si>
    <t>项目的建设可产生持续性影响年限</t>
  </si>
  <si>
    <t>10</t>
  </si>
  <si>
    <t>可持续性影响年限</t>
  </si>
  <si>
    <t>项目建设覆盖的村民满意度</t>
  </si>
  <si>
    <t>勐海县农业技术推广中心</t>
  </si>
  <si>
    <t>2023年种植稻谷大户奖补资金</t>
  </si>
  <si>
    <t>（一）奖补范围。在勐海县辖区从事规模化粮食作物种植（重点是稻谷生产）的个人、种植大户、家庭农场、合作社和企业；各乡镇（农场社区管委会）。（二）奖补内容。财政统筹资金奖补。针对规模化实际种粮的个人、种植大户、家庭农场、合作社和企业，按照标准进行一次性奖补。</t>
  </si>
  <si>
    <t>获补对象数</t>
  </si>
  <si>
    <t>21</t>
  </si>
  <si>
    <t>分五类标准（一类500-999亩；二类1000-1999亩；三类2000-2999亩；四类3000—4999亩；五类5000亩以上）。符合一类标准的一次性奖励5万元，符合二类标准的一次性奖励15万元，符合三类标准的一次性奖励20万元，符合四类标准的一次性奖励25万元，符合五类标准的一次性奖励30万元</t>
  </si>
  <si>
    <t>获补对象准确率</t>
  </si>
  <si>
    <t>兑现准确率</t>
  </si>
  <si>
    <t>2023年勐海县促进稻谷生产、稳定稻谷种植面积奖补实施方案</t>
  </si>
  <si>
    <t>获补覆盖率</t>
  </si>
  <si>
    <t>2023年勐海县促进稻谷生产、稳定稻谷种植面积奖补实施方案，全县种植大户。</t>
  </si>
  <si>
    <t>补助事项公示度</t>
  </si>
  <si>
    <t>2023年勐海县促进稻谷生产、稳定稻谷种植面积奖补实施方案及时公开公示。</t>
  </si>
  <si>
    <t>发放及时率</t>
  </si>
  <si>
    <t>勐海县人民政府关于同意将种植稻谷大户奖补资金纳入2024年预算的批复</t>
  </si>
  <si>
    <t>降低企业成本</t>
  </si>
  <si>
    <t>减轻生产投入成本</t>
  </si>
  <si>
    <t>2023年勐海县促进稻谷生产、稳定稻谷种植面积奖补实施方案，减轻种植户成本，稳定提高全县种植面积。</t>
  </si>
  <si>
    <t>政策知晓率</t>
  </si>
  <si>
    <t>生活状况改善</t>
  </si>
  <si>
    <t>通过奖补，改善了种植大户的生活水平，提高了经济收入。</t>
  </si>
  <si>
    <t>经营状况改善</t>
  </si>
  <si>
    <t>购值农机具，减轻劳动力，利用奖补资金购买农药、化肥等农用物资，降低生产成本。</t>
  </si>
  <si>
    <t>生产生活能力提高</t>
  </si>
  <si>
    <t>种植粮食更有积极性，保障全县的粮食安全</t>
  </si>
  <si>
    <t>受益对象满意度</t>
  </si>
  <si>
    <t>受益对象满意度调查</t>
  </si>
  <si>
    <t>勐海县统计局</t>
  </si>
  <si>
    <t>统计抽样调查及流通和消费价格统计调查经费</t>
  </si>
  <si>
    <t>统计抽样调查包括：居民消费价格调查、住户调查。价格指数调查是反映国情国力的基本指标。价格是商品价值量的货币表现，因而分析价格变动的影响，就是利用价格指数来消除居民消费支出或经济总量指标中价格变动的因素。以反映量的实际增长或效益变化情况。住户调查是为全面、准确、及时了解全省及各地区城乡居民收入、消费及其他生活状况，客观监测居民收入分配格局和不同收入层次居民的生活质量，更好地满足研究制定城乡统筹政策和民生政策的需要，为国民经济核算和居民消费价格指数权重制定提供基础数据，统一思想，充分认识住户调查电子记账和电子化数据采集工作的重要意义；加强协调，积极推进住户调查电子记账和电子化数据采集工作；加强领导，切实为住户调查电子记账和电子化数据采集工作做好保障。各级国家调查和当地统计机构要及时主动向当地党委、政府汇报住户调查电子记账和电子化数据采集工作开展及推进情况。各级政府要把住户调查样本办的和常规调查作为一项重要工作，切实加强领导，强化组织协调，及时帮助解决工作中遇到的困难和问题，在调查组织实话、工作经费、工作条件等方面提供必要的人财物保障。</t>
  </si>
  <si>
    <t>全县住户调查户及辅助调查员</t>
  </si>
  <si>
    <t>住户调查户110户，调查员11人。物价调查员6人。</t>
  </si>
  <si>
    <t>元/人*月</t>
  </si>
  <si>
    <t>全县共有住户调查户110户，调查员11人，住户调查是为全面、准确、及时了解我县城乡居民收入、消费及其他生活状况</t>
  </si>
  <si>
    <t>全县物价调辅助员</t>
  </si>
  <si>
    <t>物价调查员6人</t>
  </si>
  <si>
    <t>按照规格品采价时间要求，采价员要按时采价，鲜活品每月采价6次，其他规格品采2次。现场采价现场上报。</t>
  </si>
  <si>
    <t>物价调查网点及规格品</t>
  </si>
  <si>
    <t>85个调查网点，1006个规格品</t>
  </si>
  <si>
    <t>价格指数调查是反映国情国力的基本指标。价格是商品价值量的货币表现，因而分析价格变动的影响，</t>
  </si>
  <si>
    <t>按计划完成物价指数、完成两个收入指标</t>
  </si>
  <si>
    <t>居民消费价格指数、两个收入</t>
  </si>
  <si>
    <t>每月按时按质完成调查，及时准确完成数据录入、审核。</t>
  </si>
  <si>
    <t>调查进度</t>
  </si>
  <si>
    <t>每月按时向县委、政府和有关部门提供价格指数和两个收入指标。</t>
  </si>
  <si>
    <t>按计划完成物价指数</t>
  </si>
  <si>
    <t>居民消费价格指数</t>
  </si>
  <si>
    <t>为全面、准确、及时了解全省及各地区城乡居民收入、消费及其他生活状况，客观监测居民收入分配格局和不同收入层次居民的生活质量。</t>
  </si>
  <si>
    <t>完成住户收支与生活状况调查</t>
  </si>
  <si>
    <t>110</t>
  </si>
  <si>
    <t>按照县委政府要求完成各项指标</t>
  </si>
  <si>
    <t>全年物价指数 、住户两个收入</t>
  </si>
  <si>
    <t>消费价格指数和居民可支配收入指标</t>
  </si>
  <si>
    <t>价格指数调查是反映国情国力的基本指标。价格是商品价值量的货币表现，因而分析价格变动的影响，就是利用价格指数来消除居民消费支出或经济总量指标中价格变动的因素。以反映量的实际增长或效益变化情况。住户调查是为全面、准确、及时了解全省及各地区城乡居民收入、消费及其他生活状况，客观监测居民收入分配格局和不同收入层次居民的生活质量，更好地满足研究制定城乡统筹政策和民生政策的需要，为国民经济核算和居民消费价格指数权重制定提供基础数据，各级政府要把住户调查样本办的和常规调查作为一项重要工作，切实加强领导，强化组织协调，及时帮助解决工作中遇到的困难和问题，在调查组织实话、工作经费、工作条件等方面提供必要的人财物保障。</t>
  </si>
  <si>
    <t>85</t>
  </si>
  <si>
    <t>居民消费价格指数的变动对人们生产和生活的影响，，以及居民生活的收入情况。</t>
  </si>
  <si>
    <t>勐海县住房和城乡建设局</t>
  </si>
  <si>
    <t>勐海县乡村振兴农房改造提升整治工作专项经费</t>
  </si>
  <si>
    <t>为坚决守住脱贫攻坚成果，做好巩固拓展脱贫攻坚成果同乡村振兴有效衔接，确保工作不留空档，政策不留空白。实施以奖代补推进农房改造提升工作，鼓励群众积极进行农房改造提升，使住房变得更好、农户住得安全舒心。</t>
  </si>
  <si>
    <t>改造提升数量</t>
  </si>
  <si>
    <t>1390</t>
  </si>
  <si>
    <t>全面完成以层板房、石膏板房、钢架泡沫房和篱笆房为简易材料围护结构拟需整治的住房。</t>
  </si>
  <si>
    <t>改造面积</t>
  </si>
  <si>
    <t>150</t>
  </si>
  <si>
    <t>平方米</t>
  </si>
  <si>
    <t>1人户建筑面积不少于 30平方米、2人户建筑面积不少于 34平方米、3人户建筑面积不少于 37平方米、4人户建筑面积不少于 40平方米、5人户建筑面积不少于 43平方米、6人户建筑面积不少于 46平方米，所有改造对象的建设面积原则上不超过 150平方米。</t>
  </si>
  <si>
    <t>补助标准</t>
  </si>
  <si>
    <t>30000</t>
  </si>
  <si>
    <t>元</t>
  </si>
  <si>
    <t>对新建住房给予建房奖补 3万元。
对不愿拆除重建的，以实际结算工程款作为补助依据，实行总额限高奖补，总额不超过 3万元（含）。</t>
  </si>
  <si>
    <t>改造后验收合格率</t>
  </si>
  <si>
    <t>改造完成后由镇、村联合进行初验，初验后应建立台账，并进行乡镇和村级两级公示。
经乡镇初验合格后，统一上报县住房和城乡建设局审核，并抽取部分行政村进行现场核查。</t>
  </si>
  <si>
    <t>危房鉴定精准率</t>
  </si>
  <si>
    <t>拟改造农房农户，由农户向村民委员会提出申请，由村民委员会审核后，以行政村为单位统一上报乡镇政府。</t>
  </si>
  <si>
    <t>补助对象合规率</t>
  </si>
  <si>
    <t>农户必须为拟需整治中对象；
必须是符合农村“一户一宅”政策，且现有房屋为农户唯一住房，新建房屋需重新申报审批；
进行了房屋整体提升，且住房的梁、板、柱、承重墙等完好，房屋整体外观干净整洁，且生活场景得到改善。</t>
  </si>
  <si>
    <t>打卡发放到户率</t>
  </si>
  <si>
    <t>验收合格后，补助资金直接通过农村信用合作社“一卡通”或“一折通”发放给农户。</t>
  </si>
  <si>
    <t>当年开工率</t>
  </si>
  <si>
    <t>乡镇工作人员现场拍照留证，丈量面积，确认四至界线和权属，上报乡镇政府进行审核，乡镇政府审核通过后组织实施。</t>
  </si>
  <si>
    <t>改造后房屋外观在整体中的表现</t>
  </si>
  <si>
    <t>有基本保障</t>
  </si>
  <si>
    <t>改造后的农房主体结构安全、整体外观干净整洁，风貌得到提档升级。</t>
  </si>
  <si>
    <t>危改房利用率</t>
  </si>
  <si>
    <t>改造后的农房都得以使用。</t>
  </si>
  <si>
    <t>提高农房安全质量、保障危改户居住安全、促进社会和谐</t>
  </si>
  <si>
    <t>提高、保障、促进</t>
  </si>
  <si>
    <t>提高农房安全质量、保障危改户居住安全、促进社会和谐.</t>
  </si>
  <si>
    <t>造后房屋人畜分离、卫生厕所等基本卫生条件改</t>
  </si>
  <si>
    <t>认真落实“人畜分离、厨卫入户”要求，促进群众转变生产生活方式，过上现代文明卫生安全生活。</t>
  </si>
  <si>
    <t>改造后房屋保持安全期限</t>
  </si>
  <si>
    <t>拆除重建大于等于30年、修缮加固的大于等于15年</t>
  </si>
  <si>
    <t>拆除重建大于等于30年、修缮加固的大于等于15年。</t>
  </si>
  <si>
    <t>排查对象满意度</t>
  </si>
  <si>
    <t>改造户的满意度达到95%以上。</t>
  </si>
  <si>
    <t>勐海县卫生健康局</t>
  </si>
  <si>
    <t>生育支持项目资金</t>
  </si>
  <si>
    <t>为认真贯彻落实《中共云南省委 云南省人民政府关于优化生育政策促进人口长期均衡发展的实施方案》（云发〔2022〕28 号）加快建立积极生育支持政策体系，推动实现适度生育水平，促进云南人口长期均衡发展实施生育支持项目就是完整、准确、全面贯彻新发展理念，对标对表党的二十大报告作出的工作部署，是推进人口长期均衡发展、构建社会主义和谐社会的重要内容。各级各部门要以此次实施为契机，切实提高政治站位，凝聚工作合力，从思想上、行动上深入系统学习和贯彻落实党的二十大精神，从讲政治的角度，始终牢记惠民生的初心和使命，将生育支持惠民政策项目全面落实到位，推动“建立生育支持策体系”决策部署落地见效。</t>
  </si>
  <si>
    <t>一次性奖励对象人数二孩</t>
  </si>
  <si>
    <t>1400</t>
  </si>
  <si>
    <t>安排1400人二孩一次性奖励</t>
  </si>
  <si>
    <t>一次性奖励对象人数三孩</t>
  </si>
  <si>
    <t>600</t>
  </si>
  <si>
    <t>安排600人三孩一次性奖励</t>
  </si>
  <si>
    <t>育儿补贴（二孩）</t>
  </si>
  <si>
    <t>2700</t>
  </si>
  <si>
    <t>安排2700人二孩育儿补贴</t>
  </si>
  <si>
    <t>育儿补贴（三孩）</t>
  </si>
  <si>
    <t>1200</t>
  </si>
  <si>
    <t>安排1200人三孩育儿补贴</t>
  </si>
  <si>
    <t>婴幼儿意外伤害参保补贴（一孩）</t>
  </si>
  <si>
    <t>2500</t>
  </si>
  <si>
    <t>安排2500人一孩婴幼儿意外伤害参保补贴</t>
  </si>
  <si>
    <t>婴幼儿意外伤害参保补贴（二孩）</t>
  </si>
  <si>
    <t>安排2700人二孩婴幼儿意外伤害参保补贴</t>
  </si>
  <si>
    <t>婴幼儿意外伤害参保补贴（三孩）</t>
  </si>
  <si>
    <t>安排1200人三孩婴幼儿意外伤害参保补贴</t>
  </si>
  <si>
    <t>获补对象准确</t>
  </si>
  <si>
    <t>获补对象获补金额准确</t>
  </si>
  <si>
    <t>群众知晓率</t>
  </si>
  <si>
    <t>及时发放资金</t>
  </si>
  <si>
    <t>社会群众满意度</t>
  </si>
  <si>
    <t>群众政策满意度</t>
  </si>
  <si>
    <t>生育养育水平</t>
  </si>
  <si>
    <t>不断提高</t>
  </si>
  <si>
    <t>补助支持，群众生育水平不断提高</t>
  </si>
  <si>
    <t>社会稳定水平</t>
  </si>
  <si>
    <t>逐步提高</t>
  </si>
  <si>
    <t>年内社会稳定水平</t>
  </si>
  <si>
    <t>补贴对象满意度</t>
  </si>
  <si>
    <t>满意度调查问卷</t>
  </si>
  <si>
    <t>云南勐海产业园区管理委员会</t>
  </si>
  <si>
    <t>云南勐海产业园区2024年发展资金</t>
  </si>
  <si>
    <t>结合勐海产业园区发展目标，全面优化园区运营管理体制机制，全面升级公共基础设施，基本形成特色优势产业集群，经济总量显著扩大，综合实力明显增强，劳动生产率、土地产出效益、研发投入强度、外资外贸等主要指标大幅改善。</t>
  </si>
  <si>
    <t>企业入园数量</t>
  </si>
  <si>
    <t>12</t>
  </si>
  <si>
    <t>根据《勐海产业园区高质量发展三年行动方案（2023—2025年）》新入园企业2024年12户。</t>
  </si>
  <si>
    <t>项目验收合格率</t>
  </si>
  <si>
    <t>根据质检部门验收报告</t>
  </si>
  <si>
    <t>项目资金使用报账率</t>
  </si>
  <si>
    <t>按照工程进度按时拨款</t>
  </si>
  <si>
    <t>工业总产值</t>
  </si>
  <si>
    <t>根据《勐海产业园区高质量发展三年行动方案（2023—2025年）》工业总产值增长15%。</t>
  </si>
  <si>
    <t>补齐基础设施短板</t>
  </si>
  <si>
    <t>按照生产、生活、生态“三生融合”，规划形态、园区业态、产业生态“三态协同”的要求，统筹环境保护和产业链发展需要，补齐基础设施短板。</t>
  </si>
  <si>
    <t>创新能力提升</t>
  </si>
  <si>
    <t>长期</t>
  </si>
  <si>
    <t>围绕主导产业集聚技术、人才、平台等创新要素，加速科技型企业孵化和科技成果落地转化，打造创新驱动引领区。</t>
  </si>
  <si>
    <t>项目实施所在周边农户满意度</t>
  </si>
  <si>
    <t>园区周边农户满意度调查问卷</t>
  </si>
  <si>
    <t>6-2  重点工作情况解释说明汇总表</t>
  </si>
  <si>
    <t>重点工作</t>
  </si>
  <si>
    <t>2024年工作重点及工作情况</t>
  </si>
  <si>
    <t>强化组织收入管理</t>
  </si>
  <si>
    <t>一是加强财税征管，积极应对经济下行及减税降费政策等因素影响，认真分析收入形势，提高收入征管工作的前瞻性、主动性和有效性。二是盘活资产资源，充分挖掘非税潜力，增加财政收入，缓解公共预算平衡压力。积极向上争取政策和资金补助力度，有效缓解财政平衡压力。三是盘活财政结余结转资金，清理各领域“沉睡”资金，进一步提高财政资金使用效益。</t>
  </si>
  <si>
    <t>兜牢兜实“三保”底线</t>
  </si>
  <si>
    <t>一是认真贯彻落实兜牢兜实“三保”支出底线及严格落实过紧日子要求切实硬化预算管理二十条措施相关要求，根据“三保”政策清单，制定《勐海县2024年“三保”工作方案》，尽力而为、量力而行，有保有压、突出重点，科学合理调度和安排好财政资金，兜牢兜实“三保”底线。二是严格执行人大批准的预算，严禁超预算、无预算安排支出，确需安排的新增支出列入下年度预算解决。三是吃透“三保”政策，向社会及机关事业单位做好“三保”政策宣传和解读，避免出现因不清楚“三保”政策而导致的社会舆论、负面舆情。</t>
  </si>
  <si>
    <t>强化绩效管理</t>
  </si>
  <si>
    <t>一是为强化预算支出责任，提高财政资金使用效益，按照“全方位、全过程，全覆盖”的要求，持续推进绩效评估管理、绩效目标及运行监控管理、绩效评价管理、结果运用，强化预算和绩效管理一体化，加快构建本地区预算绩效管理制度体系，推动预算绩效管理覆盖四本预算。二是牵头推进分行业分领域绩效指标和标准体系建设，为各部门各单位填报项目支出绩效目标提供参考，使绩效目标填报由“填空题”变成“选择题”，从根本上解决绩效目标制定不科学、指标量化程度低、指标设定不合理等问题。三是加强预算绩效管理业务培训，指导各部门单位进一步健全和完善预算绩效管理相关制度、工作流程和操作规程，明确部门内部绩效目标设置、绩效跟踪、绩效评价和审核的职责分工。</t>
  </si>
  <si>
    <t>严格政府债务预算管理和风险防控</t>
  </si>
  <si>
    <t>一是积极争取新增债券额度，全力保障重大项目资金需求，强化专项债券项目审核把关，科学测算项目收益与融资自求平衡情况，依法依规编制项目实施。二是做好风险评估及预警，及时测算评估政府债务风险。制定化债目标，积极筹措资金，按期还本付息，积极消化存量。三是坚持统筹发展和安全，打好防范化解重大金融风险攻坚战，稳妥化解地方政府债务风险，坚决守住不发生系统性、区域性金融风险底线。</t>
  </si>
  <si>
    <t>持续推进依法理财</t>
  </si>
  <si>
    <t>一是认真贯彻落实《预算法》及其实施条例，指导督促各部门单位严守财经纪律，落实落细预算管理制度改革各项要求，把制度优势转化为治理效能，确保财政资金安全、财务管理规范、财经纪律严明。二是督促单位加强内部控制制度建设，形成关键环节、关键岗位相互分离、相互监督、相互制约机制，维护法律的绝对权威性和制度的刚性约束力。三是加快推进预算管理和绩效管理深度融合，更加注重结果导向、强调成本效益、硬化责任约束，提高资金绩效。</t>
  </si>
</sst>
</file>

<file path=xl/styles.xml><?xml version="1.0" encoding="utf-8"?>
<styleSheet xmlns="http://schemas.openxmlformats.org/spreadsheetml/2006/main">
  <numFmts count="34">
    <numFmt numFmtId="41" formatCode="_ * #,##0_ ;_ * \-#,##0_ ;_ * &quot;-&quot;_ ;_ @_ "/>
    <numFmt numFmtId="42" formatCode="_ &quot;￥&quot;* #,##0_ ;_ &quot;￥&quot;* \-#,##0_ ;_ &quot;￥&quot;* &quot;-&quot;_ ;_ @_ "/>
    <numFmt numFmtId="43" formatCode="_ * #,##0.00_ ;_ * \-#,##0.00_ ;_ * &quot;-&quot;??_ ;_ @_ "/>
    <numFmt numFmtId="176" formatCode="#\ ??/??"/>
    <numFmt numFmtId="177" formatCode="0.0%"/>
    <numFmt numFmtId="178" formatCode="#,##0_ ;[Red]\-#,##0\ "/>
    <numFmt numFmtId="179" formatCode="_-* #,##0.00_-;\-* #,##0.00_-;_-* &quot;-&quot;??_-;_-@_-"/>
    <numFmt numFmtId="180" formatCode="_-* #,##0_-;\-* #,##0_-;_-* &quot;-&quot;_-;_-@_-"/>
    <numFmt numFmtId="181" formatCode="_-&quot;$&quot;\ * #,##0_-;_-&quot;$&quot;\ * #,##0\-;_-&quot;$&quot;\ * &quot;-&quot;_-;_-@_-"/>
    <numFmt numFmtId="182" formatCode="#,##0.00_ "/>
    <numFmt numFmtId="183" formatCode="&quot;$&quot;#,##0_);[Red]\(&quot;$&quot;#,##0\)"/>
    <numFmt numFmtId="184" formatCode="0.00_ "/>
    <numFmt numFmtId="185" formatCode="#,##0.00_);[Red]\(#,##0.00\)"/>
    <numFmt numFmtId="186" formatCode="yy\.mm\.dd"/>
    <numFmt numFmtId="44" formatCode="_ &quot;￥&quot;* #,##0.00_ ;_ &quot;￥&quot;* \-#,##0.00_ ;_ &quot;￥&quot;* &quot;-&quot;??_ ;_ @_ "/>
    <numFmt numFmtId="187" formatCode="#,##0.0_);\(#,##0.0\)"/>
    <numFmt numFmtId="188" formatCode="\$#,##0.00;\(\$#,##0.00\)"/>
    <numFmt numFmtId="189" formatCode="_-&quot;$&quot;\ * #,##0.00_-;_-&quot;$&quot;\ * #,##0.00\-;_-&quot;$&quot;\ * &quot;-&quot;??_-;_-@_-"/>
    <numFmt numFmtId="190" formatCode="&quot;$&quot;\ #,##0.00_-;[Red]&quot;$&quot;\ #,##0.00\-"/>
    <numFmt numFmtId="191" formatCode="#,##0.00_ ;\-#,##0.00;;"/>
    <numFmt numFmtId="192" formatCode="_(* #,##0.00_);_(* \(#,##0.00\);_(* &quot;-&quot;??_);_(@_)"/>
    <numFmt numFmtId="193" formatCode="_(&quot;$&quot;* #,##0_);_(&quot;$&quot;* \(#,##0\);_(&quot;$&quot;* &quot;-&quot;_);_(@_)"/>
    <numFmt numFmtId="194" formatCode="_(&quot;$&quot;* #,##0.00_);_(&quot;$&quot;* \(#,##0.00\);_(&quot;$&quot;* &quot;-&quot;??_);_(@_)"/>
    <numFmt numFmtId="195" formatCode="_ * #,##0_ ;_ * \-#,##0_ ;_ * &quot;-&quot;??_ ;_ @_ "/>
    <numFmt numFmtId="196" formatCode="_(* #,##0_);_(* \(#,##0\);_(* &quot;-&quot;_);_(@_)"/>
    <numFmt numFmtId="197" formatCode="#,##0;\(#,##0\)"/>
    <numFmt numFmtId="198" formatCode="0_ "/>
    <numFmt numFmtId="199" formatCode="#,##0.000000"/>
    <numFmt numFmtId="200" formatCode="\$#,##0;\(\$#,##0\)"/>
    <numFmt numFmtId="201" formatCode="&quot;$&quot;#,##0.00_);[Red]\(&quot;$&quot;#,##0.00\)"/>
    <numFmt numFmtId="202" formatCode="#,##0_ "/>
    <numFmt numFmtId="203" formatCode="0.0"/>
    <numFmt numFmtId="204" formatCode="0\.0,&quot;0&quot;"/>
    <numFmt numFmtId="205" formatCode="&quot;$&quot;\ #,##0_-;[Red]&quot;$&quot;\ #,##0\-"/>
  </numFmts>
  <fonts count="128">
    <font>
      <sz val="11"/>
      <color indexed="8"/>
      <name val="宋体"/>
      <charset val="134"/>
    </font>
    <font>
      <sz val="11"/>
      <name val="宋体"/>
      <charset val="134"/>
      <scheme val="minor"/>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4"/>
      <color indexed="8"/>
      <name val="宋体"/>
      <charset val="134"/>
      <scheme val="minor"/>
    </font>
    <font>
      <sz val="14"/>
      <color theme="1"/>
      <name val="宋体"/>
      <charset val="134"/>
      <scheme val="minor"/>
    </font>
    <font>
      <sz val="14"/>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scheme val="minor"/>
    </font>
    <font>
      <sz val="12"/>
      <name val="宋体"/>
      <charset val="134"/>
      <scheme val="minor"/>
    </font>
    <font>
      <sz val="14"/>
      <name val="宋体"/>
      <charset val="134"/>
    </font>
    <font>
      <sz val="12"/>
      <color indexed="8"/>
      <name val="宋体"/>
      <charset val="134"/>
    </font>
    <font>
      <sz val="11"/>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b/>
      <sz val="14"/>
      <name val="宋体"/>
      <charset val="134"/>
    </font>
    <font>
      <sz val="14"/>
      <name val="MS Serif"/>
      <charset val="134"/>
    </font>
    <font>
      <sz val="14"/>
      <name val="Times New Roman"/>
      <charset val="134"/>
    </font>
    <font>
      <b/>
      <sz val="20"/>
      <name val="方正小标宋简体"/>
      <charset val="134"/>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20"/>
      <color indexed="8"/>
      <name val="宋体"/>
      <charset val="134"/>
    </font>
    <font>
      <sz val="18"/>
      <color indexed="8"/>
      <name val="方正小标宋简体"/>
      <charset val="134"/>
    </font>
    <font>
      <sz val="20"/>
      <color theme="1"/>
      <name val="方正小标宋简体"/>
      <charset val="134"/>
    </font>
    <font>
      <b/>
      <sz val="14"/>
      <name val="黑体"/>
      <charset val="134"/>
    </font>
    <font>
      <sz val="14"/>
      <color indexed="9"/>
      <name val="宋体"/>
      <charset val="134"/>
    </font>
    <font>
      <sz val="12"/>
      <name val="仿宋_GB2312"/>
      <charset val="134"/>
    </font>
    <font>
      <sz val="20"/>
      <color theme="1"/>
      <name val="方正小标宋_GBK"/>
      <charset val="134"/>
    </font>
    <font>
      <sz val="12"/>
      <color theme="1"/>
      <name val="宋体"/>
      <charset val="134"/>
      <scheme val="minor"/>
    </font>
    <font>
      <sz val="14"/>
      <name val="Arial"/>
      <charset val="134"/>
    </font>
    <font>
      <b/>
      <sz val="18"/>
      <color indexed="8"/>
      <name val="方正小标宋简体"/>
      <charset val="134"/>
    </font>
    <font>
      <sz val="12"/>
      <color rgb="FFFF0000"/>
      <name val="宋体"/>
      <charset val="134"/>
    </font>
    <font>
      <sz val="18"/>
      <name val="黑体"/>
      <charset val="134"/>
    </font>
    <font>
      <sz val="11"/>
      <color indexed="9"/>
      <name val="宋体"/>
      <charset val="134"/>
    </font>
    <font>
      <sz val="8"/>
      <name val="Times New Roman"/>
      <charset val="134"/>
    </font>
    <font>
      <sz val="11"/>
      <color indexed="52"/>
      <name val="宋体"/>
      <charset val="134"/>
    </font>
    <font>
      <sz val="10"/>
      <name val="楷体"/>
      <charset val="134"/>
    </font>
    <font>
      <sz val="10"/>
      <name val="Geneva"/>
      <charset val="134"/>
    </font>
    <font>
      <sz val="12"/>
      <color indexed="9"/>
      <name val="宋体"/>
      <charset val="134"/>
    </font>
    <font>
      <sz val="11"/>
      <color theme="0"/>
      <name val="宋体"/>
      <charset val="0"/>
      <scheme val="minor"/>
    </font>
    <font>
      <sz val="12"/>
      <color indexed="16"/>
      <name val="宋体"/>
      <charset val="134"/>
    </font>
    <font>
      <sz val="10"/>
      <name val="Arial"/>
      <charset val="134"/>
    </font>
    <font>
      <sz val="12"/>
      <name val="Times New Roman"/>
      <charset val="134"/>
    </font>
    <font>
      <sz val="11"/>
      <color theme="1"/>
      <name val="宋体"/>
      <charset val="0"/>
      <scheme val="minor"/>
    </font>
    <font>
      <b/>
      <sz val="11"/>
      <color indexed="8"/>
      <name val="宋体"/>
      <charset val="134"/>
    </font>
    <font>
      <b/>
      <sz val="15"/>
      <color indexed="56"/>
      <name val="宋体"/>
      <charset val="134"/>
    </font>
    <font>
      <b/>
      <sz val="13"/>
      <color theme="3"/>
      <name val="宋体"/>
      <charset val="134"/>
      <scheme val="minor"/>
    </font>
    <font>
      <sz val="11"/>
      <color indexed="17"/>
      <name val="宋体"/>
      <charset val="134"/>
    </font>
    <font>
      <b/>
      <sz val="11"/>
      <color rgb="FF3F3F3F"/>
      <name val="宋体"/>
      <charset val="0"/>
      <scheme val="minor"/>
    </font>
    <font>
      <sz val="11"/>
      <color rgb="FFFF0000"/>
      <name val="宋体"/>
      <charset val="0"/>
      <scheme val="minor"/>
    </font>
    <font>
      <sz val="10"/>
      <name val="Helv"/>
      <charset val="134"/>
    </font>
    <font>
      <sz val="11"/>
      <color rgb="FF3F3F76"/>
      <name val="宋体"/>
      <charset val="0"/>
      <scheme val="minor"/>
    </font>
    <font>
      <sz val="11"/>
      <color rgb="FFFA7D00"/>
      <name val="宋体"/>
      <charset val="0"/>
      <scheme val="minor"/>
    </font>
    <font>
      <b/>
      <sz val="11"/>
      <color indexed="63"/>
      <name val="宋体"/>
      <charset val="134"/>
    </font>
    <font>
      <sz val="11"/>
      <color rgb="FF9C0006"/>
      <name val="宋体"/>
      <charset val="0"/>
      <scheme val="minor"/>
    </font>
    <font>
      <sz val="11"/>
      <color indexed="20"/>
      <name val="宋体"/>
      <charset val="134"/>
    </font>
    <font>
      <sz val="11"/>
      <color indexed="60"/>
      <name val="宋体"/>
      <charset val="134"/>
    </font>
    <font>
      <b/>
      <sz val="18"/>
      <color theme="3"/>
      <name val="宋体"/>
      <charset val="134"/>
      <scheme val="minor"/>
    </font>
    <font>
      <u/>
      <sz val="11"/>
      <color rgb="FF0000FF"/>
      <name val="宋体"/>
      <charset val="0"/>
      <scheme val="minor"/>
    </font>
    <font>
      <b/>
      <sz val="11"/>
      <color theme="1"/>
      <name val="宋体"/>
      <charset val="0"/>
      <scheme val="minor"/>
    </font>
    <font>
      <b/>
      <sz val="12"/>
      <color indexed="8"/>
      <name val="宋体"/>
      <charset val="134"/>
    </font>
    <font>
      <b/>
      <sz val="13"/>
      <color indexed="56"/>
      <name val="宋体"/>
      <charset val="134"/>
    </font>
    <font>
      <b/>
      <sz val="15"/>
      <color theme="3"/>
      <name val="宋体"/>
      <charset val="134"/>
      <scheme val="minor"/>
    </font>
    <font>
      <sz val="8"/>
      <name val="Arial"/>
      <charset val="134"/>
    </font>
    <font>
      <b/>
      <sz val="10"/>
      <name val="MS Sans Serif"/>
      <charset val="134"/>
    </font>
    <font>
      <sz val="12"/>
      <color indexed="17"/>
      <name val="宋体"/>
      <charset val="134"/>
    </font>
    <font>
      <u/>
      <sz val="12"/>
      <color indexed="12"/>
      <name val="宋体"/>
      <charset val="134"/>
    </font>
    <font>
      <i/>
      <sz val="11"/>
      <color rgb="FF7F7F7F"/>
      <name val="宋体"/>
      <charset val="0"/>
      <scheme val="minor"/>
    </font>
    <font>
      <b/>
      <sz val="11"/>
      <color theme="3"/>
      <name val="宋体"/>
      <charset val="134"/>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0"/>
      <name val="仿宋_GB2312"/>
      <charset val="134"/>
    </font>
    <font>
      <b/>
      <sz val="11"/>
      <color rgb="FFFFFFFF"/>
      <name val="宋体"/>
      <charset val="0"/>
      <scheme val="minor"/>
    </font>
    <font>
      <b/>
      <sz val="11"/>
      <color indexed="56"/>
      <name val="宋体"/>
      <charset val="134"/>
    </font>
    <font>
      <b/>
      <sz val="10"/>
      <name val="Tms Rmn"/>
      <charset val="134"/>
    </font>
    <font>
      <sz val="10"/>
      <name val="MS Sans Serif"/>
      <charset val="134"/>
    </font>
    <font>
      <b/>
      <sz val="10"/>
      <color indexed="9"/>
      <name val="宋体"/>
      <charset val="134"/>
    </font>
    <font>
      <b/>
      <sz val="12"/>
      <name val="Arial"/>
      <charset val="134"/>
    </font>
    <font>
      <sz val="10"/>
      <name val="Times New Roman"/>
      <charset val="134"/>
    </font>
    <font>
      <b/>
      <sz val="18"/>
      <color indexed="56"/>
      <name val="宋体"/>
      <charset val="134"/>
    </font>
    <font>
      <b/>
      <sz val="15"/>
      <color indexed="54"/>
      <name val="宋体"/>
      <charset val="134"/>
    </font>
    <font>
      <sz val="9"/>
      <name val="宋体"/>
      <charset val="134"/>
    </font>
    <font>
      <sz val="11"/>
      <color indexed="62"/>
      <name val="宋体"/>
      <charset val="134"/>
    </font>
    <font>
      <sz val="7"/>
      <name val="Small Fonts"/>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10"/>
      <color indexed="8"/>
      <name val="MS Sans Serif"/>
      <charset val="134"/>
    </font>
    <font>
      <b/>
      <sz val="11"/>
      <color indexed="54"/>
      <name val="宋体"/>
      <charset val="134"/>
    </font>
    <font>
      <b/>
      <sz val="18"/>
      <color indexed="54"/>
      <name val="宋体"/>
      <charset val="134"/>
    </font>
    <font>
      <b/>
      <sz val="14"/>
      <name val="楷体"/>
      <charset val="134"/>
    </font>
    <font>
      <b/>
      <sz val="18"/>
      <color indexed="62"/>
      <name val="宋体"/>
      <charset val="134"/>
    </font>
    <font>
      <i/>
      <sz val="11"/>
      <color indexed="23"/>
      <name val="宋体"/>
      <charset val="134"/>
    </font>
    <font>
      <sz val="12"/>
      <color indexed="20"/>
      <name val="宋体"/>
      <charset val="134"/>
    </font>
    <font>
      <b/>
      <sz val="11"/>
      <color indexed="9"/>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
      <sz val="9"/>
      <name val="微软雅黑"/>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0"/>
        <bgColor indexed="64"/>
      </patternFill>
    </fill>
    <fill>
      <patternFill patternType="solid">
        <fgColor indexed="10"/>
        <bgColor indexed="64"/>
      </patternFill>
    </fill>
    <fill>
      <patternFill patternType="solid">
        <fgColor indexed="51"/>
        <bgColor indexed="64"/>
      </patternFill>
    </fill>
    <fill>
      <patternFill patternType="solid">
        <fgColor indexed="54"/>
        <bgColor indexed="64"/>
      </patternFill>
    </fill>
    <fill>
      <patternFill patternType="solid">
        <fgColor theme="4" tint="0.399975585192419"/>
        <bgColor indexed="64"/>
      </patternFill>
    </fill>
    <fill>
      <patternFill patternType="solid">
        <fgColor indexed="27"/>
        <bgColor indexed="64"/>
      </patternFill>
    </fill>
    <fill>
      <patternFill patternType="solid">
        <fgColor indexed="29"/>
        <bgColor indexed="64"/>
      </patternFill>
    </fill>
    <fill>
      <patternFill patternType="solid">
        <fgColor indexed="45"/>
        <bgColor indexed="64"/>
      </patternFill>
    </fill>
    <fill>
      <patternFill patternType="solid">
        <fgColor indexed="31"/>
        <bgColor indexed="64"/>
      </patternFill>
    </fill>
    <fill>
      <patternFill patternType="solid">
        <fgColor indexed="26"/>
        <bgColor indexed="64"/>
      </patternFill>
    </fill>
    <fill>
      <patternFill patternType="solid">
        <fgColor theme="4" tint="0.799981688894314"/>
        <bgColor indexed="64"/>
      </patternFill>
    </fill>
    <fill>
      <patternFill patternType="solid">
        <fgColor indexed="47"/>
        <bgColor indexed="64"/>
      </patternFill>
    </fill>
    <fill>
      <patternFill patternType="solid">
        <fgColor indexed="48"/>
        <bgColor indexed="64"/>
      </patternFill>
    </fill>
    <fill>
      <patternFill patternType="solid">
        <fgColor indexed="55"/>
        <bgColor indexed="64"/>
      </patternFill>
    </fill>
    <fill>
      <patternFill patternType="solid">
        <fgColor indexed="49"/>
        <bgColor indexed="64"/>
      </patternFill>
    </fill>
    <fill>
      <patternFill patternType="solid">
        <fgColor theme="4"/>
        <bgColor indexed="64"/>
      </patternFill>
    </fill>
    <fill>
      <patternFill patternType="solid">
        <fgColor indexed="52"/>
        <bgColor indexed="64"/>
      </patternFill>
    </fill>
    <fill>
      <patternFill patternType="solid">
        <fgColor indexed="42"/>
        <bgColor indexed="64"/>
      </patternFill>
    </fill>
    <fill>
      <patternFill patternType="solid">
        <fgColor theme="6" tint="0.599993896298105"/>
        <bgColor indexed="64"/>
      </patternFill>
    </fill>
    <fill>
      <patternFill patternType="solid">
        <fgColor rgb="FFF2F2F2"/>
        <bgColor indexed="64"/>
      </patternFill>
    </fill>
    <fill>
      <patternFill patternType="solid">
        <fgColor indexed="44"/>
        <bgColor indexed="64"/>
      </patternFill>
    </fill>
    <fill>
      <patternFill patternType="solid">
        <fgColor indexed="22"/>
        <bgColor indexed="64"/>
      </patternFill>
    </fill>
    <fill>
      <patternFill patternType="solid">
        <fgColor theme="8" tint="0.399975585192419"/>
        <bgColor indexed="64"/>
      </patternFill>
    </fill>
    <fill>
      <patternFill patternType="solid">
        <fgColor rgb="FFFFCC99"/>
        <bgColor indexed="64"/>
      </patternFill>
    </fill>
    <fill>
      <patternFill patternType="solid">
        <fgColor indexed="36"/>
        <bgColor indexed="64"/>
      </patternFill>
    </fill>
    <fill>
      <patternFill patternType="solid">
        <fgColor indexed="43"/>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9" tint="0.399975585192419"/>
        <bgColor indexed="64"/>
      </patternFill>
    </fill>
    <fill>
      <patternFill patternType="lightUp">
        <fgColor indexed="9"/>
        <bgColor indexed="22"/>
      </patternFill>
    </fill>
    <fill>
      <patternFill patternType="solid">
        <fgColor indexed="11"/>
        <bgColor indexed="64"/>
      </patternFill>
    </fill>
    <fill>
      <patternFill patternType="solid">
        <fgColor theme="9" tint="0.599993896298105"/>
        <bgColor indexed="64"/>
      </patternFill>
    </fill>
    <fill>
      <patternFill patternType="solid">
        <fgColor rgb="FFFFFFCC"/>
        <bgColor indexed="64"/>
      </patternFill>
    </fill>
    <fill>
      <patternFill patternType="solid">
        <fgColor indexed="30"/>
        <bgColor indexed="64"/>
      </patternFill>
    </fill>
    <fill>
      <patternFill patternType="solid">
        <fgColor indexed="46"/>
        <bgColor indexed="64"/>
      </patternFill>
    </fill>
    <fill>
      <patternFill patternType="solid">
        <fgColor indexed="2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indexed="14"/>
        <bgColor indexed="64"/>
      </patternFill>
    </fill>
    <fill>
      <patternFill patternType="solid">
        <fgColor theme="5" tint="0.799981688894314"/>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style="medium">
        <color indexed="9"/>
      </top>
      <bottom style="medium">
        <color indexed="9"/>
      </bottom>
      <diagonal/>
    </border>
    <border>
      <left/>
      <right/>
      <top/>
      <bottom style="thick">
        <color indexed="11"/>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
      <left style="double">
        <color indexed="63"/>
      </left>
      <right style="double">
        <color indexed="63"/>
      </right>
      <top style="double">
        <color indexed="63"/>
      </top>
      <bottom style="double">
        <color indexed="63"/>
      </bottom>
      <diagonal/>
    </border>
  </borders>
  <cellStyleXfs count="1334">
    <xf numFmtId="0" fontId="0" fillId="0" borderId="0">
      <alignment vertical="center"/>
    </xf>
    <xf numFmtId="42" fontId="2" fillId="0" borderId="0" applyFont="0" applyFill="0" applyBorder="0" applyAlignment="0" applyProtection="0">
      <alignment vertical="center"/>
    </xf>
    <xf numFmtId="44" fontId="2" fillId="0" borderId="0" applyFont="0" applyFill="0" applyBorder="0" applyAlignment="0" applyProtection="0">
      <alignment vertical="center"/>
    </xf>
    <xf numFmtId="0" fontId="58" fillId="0" borderId="0">
      <alignment vertical="center"/>
    </xf>
    <xf numFmtId="0" fontId="57" fillId="0" borderId="8" applyNumberFormat="0" applyFill="0" applyProtection="0">
      <alignment horizontal="center" vertical="center"/>
    </xf>
    <xf numFmtId="0" fontId="54" fillId="5" borderId="0" applyNumberFormat="0" applyBorder="0" applyAlignment="0" applyProtection="0">
      <alignment vertical="center"/>
    </xf>
    <xf numFmtId="0" fontId="72" fillId="27" borderId="21" applyNumberFormat="0" applyAlignment="0" applyProtection="0">
      <alignment vertical="center"/>
    </xf>
    <xf numFmtId="0" fontId="59" fillId="18" borderId="0" applyNumberFormat="0" applyBorder="0" applyAlignment="0" applyProtection="0">
      <alignment vertical="center"/>
    </xf>
    <xf numFmtId="0" fontId="65" fillId="0" borderId="17" applyNumberFormat="0" applyFill="0" applyAlignment="0" applyProtection="0">
      <alignment vertical="center"/>
    </xf>
    <xf numFmtId="0" fontId="64" fillId="33" borderId="0" applyNumberFormat="0" applyBorder="0" applyAlignment="0" applyProtection="0">
      <alignment vertical="center"/>
    </xf>
    <xf numFmtId="9" fontId="11" fillId="0" borderId="0" applyFont="0" applyFill="0" applyBorder="0" applyAlignment="0" applyProtection="0">
      <alignment vertical="center"/>
    </xf>
    <xf numFmtId="0" fontId="55" fillId="0" borderId="0">
      <alignment horizontal="center" vertical="center" wrapText="1"/>
      <protection locked="0"/>
    </xf>
    <xf numFmtId="0" fontId="68" fillId="21" borderId="0" applyNumberFormat="0" applyBorder="0" applyAlignment="0" applyProtection="0">
      <alignment vertical="center"/>
    </xf>
    <xf numFmtId="0" fontId="59" fillId="7" borderId="0" applyNumberFormat="0" applyBorder="0" applyAlignment="0" applyProtection="0">
      <alignment vertical="center"/>
    </xf>
    <xf numFmtId="0" fontId="18" fillId="25" borderId="0" applyNumberFormat="0" applyBorder="0" applyAlignment="0" applyProtection="0">
      <alignment vertical="center"/>
    </xf>
    <xf numFmtId="0" fontId="11" fillId="0" borderId="0">
      <alignment vertical="center"/>
    </xf>
    <xf numFmtId="41" fontId="2" fillId="0" borderId="0" applyFont="0" applyFill="0" applyBorder="0" applyAlignment="0" applyProtection="0">
      <alignment vertical="center"/>
    </xf>
    <xf numFmtId="0" fontId="18" fillId="13" borderId="0" applyNumberFormat="0" applyBorder="0" applyAlignment="0" applyProtection="0">
      <alignment vertical="center"/>
    </xf>
    <xf numFmtId="0" fontId="11" fillId="0" borderId="0">
      <alignment vertical="center"/>
    </xf>
    <xf numFmtId="0" fontId="58" fillId="0" borderId="0">
      <alignment vertical="center"/>
    </xf>
    <xf numFmtId="0" fontId="0" fillId="0" borderId="0">
      <alignment vertical="center"/>
    </xf>
    <xf numFmtId="0" fontId="64" fillId="22" borderId="0" applyNumberFormat="0" applyBorder="0" applyAlignment="0" applyProtection="0">
      <alignment vertical="center"/>
    </xf>
    <xf numFmtId="0" fontId="75" fillId="32" borderId="0" applyNumberFormat="0" applyBorder="0" applyAlignment="0" applyProtection="0">
      <alignment vertical="center"/>
    </xf>
    <xf numFmtId="43" fontId="0" fillId="0" borderId="0" applyFont="0" applyFill="0" applyBorder="0" applyAlignment="0" applyProtection="0">
      <alignment vertical="center"/>
    </xf>
    <xf numFmtId="0" fontId="60" fillId="30" borderId="0" applyNumberFormat="0" applyBorder="0" applyAlignment="0" applyProtection="0">
      <alignment vertical="center"/>
    </xf>
    <xf numFmtId="0" fontId="59" fillId="20" borderId="0" applyNumberFormat="0" applyBorder="0" applyAlignment="0" applyProtection="0">
      <alignment vertical="center"/>
    </xf>
    <xf numFmtId="186" fontId="62" fillId="0" borderId="8" applyFill="0" applyProtection="0">
      <alignment horizontal="right" vertical="center"/>
    </xf>
    <xf numFmtId="0" fontId="54" fillId="20" borderId="0" applyNumberFormat="0" applyBorder="0" applyAlignment="0" applyProtection="0">
      <alignment vertical="center"/>
    </xf>
    <xf numFmtId="0" fontId="59" fillId="17" borderId="0" applyNumberFormat="0" applyBorder="0" applyAlignment="0" applyProtection="0">
      <alignment vertical="center"/>
    </xf>
    <xf numFmtId="0" fontId="68" fillId="9" borderId="0" applyNumberFormat="0" applyBorder="0" applyAlignment="0" applyProtection="0">
      <alignment vertical="center"/>
    </xf>
    <xf numFmtId="0" fontId="84" fillId="13" borderId="1" applyNumberFormat="0" applyBorder="0" applyAlignment="0" applyProtection="0">
      <alignment vertical="center"/>
    </xf>
    <xf numFmtId="0" fontId="79" fillId="0" borderId="0" applyNumberFormat="0" applyFill="0" applyBorder="0" applyAlignment="0" applyProtection="0">
      <alignment vertical="center"/>
    </xf>
    <xf numFmtId="9" fontId="11" fillId="0" borderId="0" applyFont="0" applyFill="0" applyBorder="0" applyAlignment="0" applyProtection="0">
      <alignment vertical="center"/>
    </xf>
    <xf numFmtId="0" fontId="54" fillId="16" borderId="0" applyNumberFormat="0" applyBorder="0" applyAlignment="0" applyProtection="0">
      <alignment vertical="center"/>
    </xf>
    <xf numFmtId="0" fontId="61" fillId="11" borderId="0" applyNumberFormat="0" applyBorder="0" applyAlignment="0" applyProtection="0">
      <alignment vertical="center"/>
    </xf>
    <xf numFmtId="0" fontId="59" fillId="7" borderId="0" applyNumberFormat="0" applyBorder="0" applyAlignment="0" applyProtection="0">
      <alignment vertical="center"/>
    </xf>
    <xf numFmtId="0" fontId="91" fillId="0" borderId="0" applyNumberFormat="0" applyFill="0" applyBorder="0" applyAlignment="0" applyProtection="0">
      <alignment vertical="center"/>
    </xf>
    <xf numFmtId="0" fontId="63" fillId="0" borderId="0">
      <alignment vertical="center"/>
    </xf>
    <xf numFmtId="0" fontId="2" fillId="38" borderId="26" applyNumberFormat="0" applyFont="0" applyAlignment="0" applyProtection="0">
      <alignment vertical="center"/>
    </xf>
    <xf numFmtId="0" fontId="54" fillId="10" borderId="0" applyNumberFormat="0" applyBorder="0" applyAlignment="0" applyProtection="0">
      <alignment vertical="center"/>
    </xf>
    <xf numFmtId="0" fontId="59" fillId="24" borderId="0" applyNumberFormat="0" applyBorder="0" applyAlignment="0" applyProtection="0">
      <alignment vertical="center"/>
    </xf>
    <xf numFmtId="0" fontId="59" fillId="20" borderId="0" applyNumberFormat="0" applyBorder="0" applyAlignment="0" applyProtection="0">
      <alignment vertical="center"/>
    </xf>
    <xf numFmtId="0" fontId="60" fillId="46" borderId="0" applyNumberFormat="0" applyBorder="0" applyAlignment="0" applyProtection="0">
      <alignment vertical="center"/>
    </xf>
    <xf numFmtId="0" fontId="59" fillId="17" borderId="0" applyNumberFormat="0" applyBorder="0" applyAlignment="0" applyProtection="0">
      <alignment vertical="center"/>
    </xf>
    <xf numFmtId="9" fontId="11" fillId="0" borderId="0" applyFont="0" applyFill="0" applyBorder="0" applyAlignment="0" applyProtection="0">
      <alignment vertical="center"/>
    </xf>
    <xf numFmtId="0" fontId="8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1" fillId="0" borderId="0">
      <alignment vertical="center"/>
    </xf>
    <xf numFmtId="0" fontId="11" fillId="0" borderId="0">
      <alignment vertical="center"/>
    </xf>
    <xf numFmtId="0" fontId="54" fillId="11" borderId="0" applyNumberFormat="0" applyBorder="0" applyAlignment="0" applyProtection="0">
      <alignment vertical="center"/>
    </xf>
    <xf numFmtId="0" fontId="78" fillId="0" borderId="0" applyNumberFormat="0" applyFill="0" applyBorder="0" applyAlignment="0" applyProtection="0">
      <alignment vertical="center"/>
    </xf>
    <xf numFmtId="0" fontId="59" fillId="24" borderId="0" applyNumberFormat="0" applyBorder="0" applyAlignment="0" applyProtection="0">
      <alignment vertical="center"/>
    </xf>
    <xf numFmtId="0" fontId="88" fillId="0" borderId="0" applyNumberFormat="0" applyFill="0" applyBorder="0" applyAlignment="0" applyProtection="0">
      <alignment vertical="center"/>
    </xf>
    <xf numFmtId="0" fontId="66" fillId="0" borderId="18" applyNumberFormat="0" applyFill="0" applyAlignment="0" applyProtection="0">
      <alignment vertical="center"/>
    </xf>
    <xf numFmtId="9" fontId="11" fillId="0" borderId="0" applyFont="0" applyFill="0" applyBorder="0" applyAlignment="0" applyProtection="0">
      <alignment vertical="center"/>
    </xf>
    <xf numFmtId="0" fontId="83" fillId="0" borderId="19" applyNumberFormat="0" applyFill="0" applyAlignment="0" applyProtection="0">
      <alignment vertical="center"/>
    </xf>
    <xf numFmtId="0" fontId="76" fillId="11" borderId="0" applyNumberFormat="0" applyBorder="0" applyAlignment="0" applyProtection="0">
      <alignment vertical="center"/>
    </xf>
    <xf numFmtId="0" fontId="63" fillId="0" borderId="0">
      <alignment vertical="center"/>
    </xf>
    <xf numFmtId="0" fontId="54" fillId="11" borderId="0" applyNumberFormat="0" applyBorder="0" applyAlignment="0" applyProtection="0">
      <alignment vertical="center"/>
    </xf>
    <xf numFmtId="9" fontId="11" fillId="0" borderId="0" applyFont="0" applyFill="0" applyBorder="0" applyAlignment="0" applyProtection="0">
      <alignment vertical="center"/>
    </xf>
    <xf numFmtId="0" fontId="67" fillId="0" borderId="19" applyNumberFormat="0" applyFill="0" applyAlignment="0" applyProtection="0">
      <alignment vertical="center"/>
    </xf>
    <xf numFmtId="0" fontId="60" fillId="8" borderId="0" applyNumberFormat="0" applyBorder="0" applyAlignment="0" applyProtection="0">
      <alignment vertical="center"/>
    </xf>
    <xf numFmtId="0" fontId="59" fillId="7" borderId="0" applyNumberFormat="0" applyBorder="0" applyAlignment="0" applyProtection="0">
      <alignment vertical="center"/>
    </xf>
    <xf numFmtId="0" fontId="59" fillId="20" borderId="0" applyNumberFormat="0" applyBorder="0" applyAlignment="0" applyProtection="0">
      <alignment vertical="center"/>
    </xf>
    <xf numFmtId="9" fontId="11" fillId="0" borderId="0" applyFont="0" applyFill="0" applyBorder="0" applyAlignment="0" applyProtection="0">
      <alignment vertical="center"/>
    </xf>
    <xf numFmtId="0" fontId="89" fillId="0" borderId="29" applyNumberFormat="0" applyFill="0" applyAlignment="0" applyProtection="0">
      <alignment vertical="center"/>
    </xf>
    <xf numFmtId="0" fontId="59" fillId="20" borderId="0" applyNumberFormat="0" applyBorder="0" applyAlignment="0" applyProtection="0">
      <alignment vertical="center"/>
    </xf>
    <xf numFmtId="0" fontId="60" fillId="47" borderId="0" applyNumberFormat="0" applyBorder="0" applyAlignment="0" applyProtection="0">
      <alignment vertical="center"/>
    </xf>
    <xf numFmtId="0" fontId="69" fillId="23" borderId="20" applyNumberFormat="0" applyAlignment="0" applyProtection="0">
      <alignment vertical="center"/>
    </xf>
    <xf numFmtId="0" fontId="93" fillId="23" borderId="21" applyNumberFormat="0" applyAlignment="0" applyProtection="0">
      <alignment vertical="center"/>
    </xf>
    <xf numFmtId="0" fontId="0" fillId="24" borderId="0" applyNumberFormat="0" applyBorder="0" applyAlignment="0" applyProtection="0">
      <alignment vertical="center"/>
    </xf>
    <xf numFmtId="0" fontId="95" fillId="51" borderId="30" applyNumberFormat="0" applyAlignment="0" applyProtection="0">
      <alignment vertical="center"/>
    </xf>
    <xf numFmtId="0" fontId="64" fillId="52" borderId="0" applyNumberFormat="0" applyBorder="0" applyAlignment="0" applyProtection="0">
      <alignment vertical="center"/>
    </xf>
    <xf numFmtId="0" fontId="60" fillId="44" borderId="0" applyNumberFormat="0" applyBorder="0" applyAlignment="0" applyProtection="0">
      <alignment vertical="center"/>
    </xf>
    <xf numFmtId="0" fontId="11" fillId="0" borderId="0">
      <alignment vertical="center"/>
    </xf>
    <xf numFmtId="0" fontId="85" fillId="0" borderId="27">
      <alignment horizontal="center" vertical="center"/>
    </xf>
    <xf numFmtId="0" fontId="73" fillId="0" borderId="22" applyNumberFormat="0" applyFill="0" applyAlignment="0" applyProtection="0">
      <alignment vertical="center"/>
    </xf>
    <xf numFmtId="0" fontId="54" fillId="16" borderId="0" applyNumberFormat="0" applyBorder="0" applyAlignment="0" applyProtection="0">
      <alignment vertical="center"/>
    </xf>
    <xf numFmtId="0" fontId="80" fillId="0" borderId="24" applyNumberFormat="0" applyFill="0" applyAlignment="0" applyProtection="0">
      <alignment vertical="center"/>
    </xf>
    <xf numFmtId="0" fontId="90" fillId="43" borderId="0" applyNumberFormat="0" applyBorder="0" applyAlignment="0" applyProtection="0">
      <alignment vertical="center"/>
    </xf>
    <xf numFmtId="0" fontId="0" fillId="21" borderId="0" applyNumberFormat="0" applyBorder="0" applyAlignment="0" applyProtection="0">
      <alignment vertical="center"/>
    </xf>
    <xf numFmtId="0" fontId="92" fillId="45" borderId="0" applyNumberFormat="0" applyBorder="0" applyAlignment="0" applyProtection="0">
      <alignment vertical="center"/>
    </xf>
    <xf numFmtId="0" fontId="64" fillId="53" borderId="0" applyNumberFormat="0" applyBorder="0" applyAlignment="0" applyProtection="0">
      <alignment vertical="center"/>
    </xf>
    <xf numFmtId="0" fontId="60" fillId="19" borderId="0" applyNumberFormat="0" applyBorder="0" applyAlignment="0" applyProtection="0">
      <alignment vertical="center"/>
    </xf>
    <xf numFmtId="0" fontId="11" fillId="0" borderId="0">
      <alignment vertical="center"/>
    </xf>
    <xf numFmtId="0" fontId="62" fillId="0" borderId="4" applyNumberFormat="0" applyFill="0" applyProtection="0">
      <alignment horizontal="right" vertical="center"/>
    </xf>
    <xf numFmtId="0" fontId="64" fillId="14" borderId="0" applyNumberFormat="0" applyBorder="0" applyAlignment="0" applyProtection="0">
      <alignment vertical="center"/>
    </xf>
    <xf numFmtId="0" fontId="18" fillId="13" borderId="0" applyNumberFormat="0" applyBorder="0" applyAlignment="0" applyProtection="0">
      <alignment vertical="center"/>
    </xf>
    <xf numFmtId="0" fontId="64" fillId="55" borderId="0" applyNumberFormat="0" applyBorder="0" applyAlignment="0" applyProtection="0">
      <alignment vertical="center"/>
    </xf>
    <xf numFmtId="0" fontId="64" fillId="49" borderId="0" applyNumberFormat="0" applyBorder="0" applyAlignment="0" applyProtection="0">
      <alignment vertical="center"/>
    </xf>
    <xf numFmtId="0" fontId="64" fillId="42" borderId="0" applyNumberFormat="0" applyBorder="0" applyAlignment="0" applyProtection="0">
      <alignment vertical="center"/>
    </xf>
    <xf numFmtId="0" fontId="18" fillId="25" borderId="0" applyNumberFormat="0" applyBorder="0" applyAlignment="0" applyProtection="0">
      <alignment vertical="center"/>
    </xf>
    <xf numFmtId="0" fontId="60" fillId="56" borderId="0" applyNumberFormat="0" applyBorder="0" applyAlignment="0" applyProtection="0">
      <alignment vertical="center"/>
    </xf>
    <xf numFmtId="0" fontId="86" fillId="21" borderId="0" applyNumberFormat="0" applyBorder="0" applyAlignment="0" applyProtection="0">
      <alignment vertical="center"/>
    </xf>
    <xf numFmtId="0" fontId="18" fillId="25" borderId="0" applyNumberFormat="0" applyBorder="0" applyAlignment="0" applyProtection="0">
      <alignment vertical="center"/>
    </xf>
    <xf numFmtId="0" fontId="11" fillId="0" borderId="0" applyNumberFormat="0" applyFont="0" applyFill="0" applyBorder="0" applyAlignment="0" applyProtection="0">
      <alignment horizontal="left" vertical="center"/>
    </xf>
    <xf numFmtId="0" fontId="60" fillId="50" borderId="0" applyNumberFormat="0" applyBorder="0" applyAlignment="0" applyProtection="0">
      <alignment vertical="center"/>
    </xf>
    <xf numFmtId="0" fontId="64" fillId="31" borderId="0" applyNumberFormat="0" applyBorder="0" applyAlignment="0" applyProtection="0">
      <alignment vertical="center"/>
    </xf>
    <xf numFmtId="0" fontId="64" fillId="54" borderId="0" applyNumberFormat="0" applyBorder="0" applyAlignment="0" applyProtection="0">
      <alignment vertical="center"/>
    </xf>
    <xf numFmtId="0" fontId="60" fillId="57" borderId="0" applyNumberFormat="0" applyBorder="0" applyAlignment="0" applyProtection="0">
      <alignment vertical="center"/>
    </xf>
    <xf numFmtId="0" fontId="54" fillId="25" borderId="0" applyNumberFormat="0" applyBorder="0" applyAlignment="0" applyProtection="0">
      <alignment vertical="center"/>
    </xf>
    <xf numFmtId="0" fontId="64" fillId="58" borderId="0" applyNumberFormat="0" applyBorder="0" applyAlignment="0" applyProtection="0">
      <alignment vertical="center"/>
    </xf>
    <xf numFmtId="0" fontId="59" fillId="20" borderId="0" applyNumberFormat="0" applyBorder="0" applyAlignment="0" applyProtection="0">
      <alignment vertical="center"/>
    </xf>
    <xf numFmtId="0" fontId="66" fillId="0" borderId="18" applyNumberFormat="0" applyFill="0" applyAlignment="0" applyProtection="0">
      <alignment vertical="center"/>
    </xf>
    <xf numFmtId="0" fontId="60" fillId="26" borderId="0" applyNumberFormat="0" applyBorder="0" applyAlignment="0" applyProtection="0">
      <alignment vertical="center"/>
    </xf>
    <xf numFmtId="0" fontId="60" fillId="59" borderId="0" applyNumberFormat="0" applyBorder="0" applyAlignment="0" applyProtection="0">
      <alignment vertical="center"/>
    </xf>
    <xf numFmtId="0" fontId="71" fillId="0" borderId="0">
      <alignment vertical="center"/>
    </xf>
    <xf numFmtId="0" fontId="64" fillId="37" borderId="0" applyNumberFormat="0" applyBorder="0" applyAlignment="0" applyProtection="0">
      <alignment vertical="center"/>
    </xf>
    <xf numFmtId="0" fontId="59" fillId="20" borderId="0" applyNumberFormat="0" applyBorder="0" applyAlignment="0" applyProtection="0">
      <alignment vertical="center"/>
    </xf>
    <xf numFmtId="0" fontId="66" fillId="0" borderId="18" applyNumberFormat="0" applyFill="0" applyAlignment="0" applyProtection="0">
      <alignment vertical="center"/>
    </xf>
    <xf numFmtId="0" fontId="60" fillId="34" borderId="0" applyNumberFormat="0" applyBorder="0" applyAlignment="0" applyProtection="0">
      <alignment vertical="center"/>
    </xf>
    <xf numFmtId="0" fontId="58" fillId="0" borderId="0">
      <alignment vertical="center"/>
    </xf>
    <xf numFmtId="0" fontId="11" fillId="0" borderId="0">
      <alignment vertical="center"/>
    </xf>
    <xf numFmtId="0" fontId="18" fillId="13" borderId="0" applyNumberFormat="0" applyBorder="0" applyAlignment="0" applyProtection="0">
      <alignment vertical="center"/>
    </xf>
    <xf numFmtId="0" fontId="63" fillId="0" borderId="0">
      <alignment vertical="center"/>
    </xf>
    <xf numFmtId="0" fontId="71" fillId="0" borderId="0">
      <alignment vertical="center"/>
    </xf>
    <xf numFmtId="0" fontId="71" fillId="0" borderId="0">
      <alignment vertical="center"/>
    </xf>
    <xf numFmtId="0" fontId="63" fillId="0" borderId="0">
      <alignment vertical="center"/>
    </xf>
    <xf numFmtId="0" fontId="58" fillId="0" borderId="0">
      <alignment vertical="center"/>
    </xf>
    <xf numFmtId="0" fontId="18" fillId="13" borderId="0" applyNumberFormat="0" applyBorder="0" applyAlignment="0" applyProtection="0">
      <alignment vertical="center"/>
    </xf>
    <xf numFmtId="9" fontId="11" fillId="0" borderId="0" applyFont="0" applyFill="0" applyBorder="0" applyAlignment="0" applyProtection="0">
      <alignment vertical="center"/>
    </xf>
    <xf numFmtId="0" fontId="58"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8" fillId="0" borderId="0">
      <alignment vertical="center"/>
    </xf>
    <xf numFmtId="9" fontId="11" fillId="0" borderId="0" applyFont="0" applyFill="0" applyBorder="0" applyAlignment="0" applyProtection="0">
      <alignment vertical="center"/>
    </xf>
    <xf numFmtId="49" fontId="11" fillId="0" borderId="0" applyFont="0" applyFill="0" applyBorder="0" applyAlignment="0" applyProtection="0">
      <alignment vertical="center"/>
    </xf>
    <xf numFmtId="0" fontId="0" fillId="0" borderId="0">
      <alignment vertical="center"/>
    </xf>
    <xf numFmtId="0" fontId="63" fillId="0" borderId="0">
      <alignment vertical="center"/>
    </xf>
    <xf numFmtId="0" fontId="58" fillId="0" borderId="0">
      <alignment vertical="center"/>
    </xf>
    <xf numFmtId="0" fontId="11" fillId="0" borderId="0">
      <alignment vertical="center"/>
    </xf>
    <xf numFmtId="0" fontId="18" fillId="13" borderId="0" applyNumberFormat="0" applyBorder="0" applyAlignment="0" applyProtection="0">
      <alignment vertical="center"/>
    </xf>
    <xf numFmtId="0" fontId="58" fillId="0" borderId="0">
      <alignment vertical="center"/>
    </xf>
    <xf numFmtId="9" fontId="11" fillId="0" borderId="0" applyFont="0" applyFill="0" applyBorder="0" applyAlignment="0" applyProtection="0">
      <alignment vertical="center"/>
    </xf>
    <xf numFmtId="0" fontId="58" fillId="0" borderId="0">
      <alignment vertical="center"/>
    </xf>
    <xf numFmtId="49" fontId="11" fillId="0" borderId="0" applyFont="0" applyFill="0" applyBorder="0" applyAlignment="0" applyProtection="0">
      <alignment vertical="center"/>
    </xf>
    <xf numFmtId="0" fontId="87" fillId="0" borderId="0" applyNumberFormat="0" applyFill="0" applyBorder="0" applyAlignment="0" applyProtection="0">
      <alignment vertical="top"/>
      <protection locked="0"/>
    </xf>
    <xf numFmtId="0" fontId="59" fillId="7" borderId="0" applyNumberFormat="0" applyBorder="0" applyAlignment="0" applyProtection="0">
      <alignment vertical="center"/>
    </xf>
    <xf numFmtId="0" fontId="58" fillId="0" borderId="0">
      <alignment vertical="center"/>
    </xf>
    <xf numFmtId="0" fontId="59" fillId="24" borderId="0" applyNumberFormat="0" applyBorder="0" applyAlignment="0" applyProtection="0">
      <alignment vertical="center"/>
    </xf>
    <xf numFmtId="0" fontId="58" fillId="0" borderId="0">
      <alignment vertical="center"/>
    </xf>
    <xf numFmtId="0" fontId="58" fillId="0" borderId="0">
      <alignment vertical="center"/>
    </xf>
    <xf numFmtId="10"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8" fillId="0" borderId="0">
      <alignment vertical="center"/>
    </xf>
    <xf numFmtId="0" fontId="82" fillId="0" borderId="25" applyNumberFormat="0" applyFill="0" applyAlignment="0" applyProtection="0">
      <alignment vertical="center"/>
    </xf>
    <xf numFmtId="0" fontId="58" fillId="0" borderId="0">
      <alignment vertical="center"/>
    </xf>
    <xf numFmtId="0" fontId="58" fillId="0" borderId="0">
      <alignment vertical="center"/>
    </xf>
    <xf numFmtId="0" fontId="87" fillId="0" borderId="0" applyNumberFormat="0" applyFill="0" applyBorder="0" applyAlignment="0" applyProtection="0">
      <alignment vertical="top"/>
      <protection locked="0"/>
    </xf>
    <xf numFmtId="0" fontId="59" fillId="7" borderId="0" applyNumberFormat="0" applyBorder="0" applyAlignment="0" applyProtection="0">
      <alignment vertical="center"/>
    </xf>
    <xf numFmtId="0" fontId="58" fillId="0" borderId="0">
      <alignment vertical="center"/>
    </xf>
    <xf numFmtId="0" fontId="62" fillId="0" borderId="0">
      <alignment vertical="center"/>
    </xf>
    <xf numFmtId="0" fontId="59" fillId="18" borderId="0" applyNumberFormat="0" applyBorder="0" applyAlignment="0" applyProtection="0">
      <alignment vertical="center"/>
    </xf>
    <xf numFmtId="0" fontId="63"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54" fillId="48" borderId="0" applyNumberFormat="0" applyBorder="0" applyAlignment="0" applyProtection="0">
      <alignment vertical="center"/>
    </xf>
    <xf numFmtId="0" fontId="0" fillId="12" borderId="0" applyNumberFormat="0" applyBorder="0" applyAlignment="0" applyProtection="0">
      <alignment vertical="center"/>
    </xf>
    <xf numFmtId="0" fontId="18" fillId="1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4" fillId="15" borderId="0" applyNumberFormat="0" applyBorder="0" applyAlignment="0" applyProtection="0">
      <alignment vertical="center"/>
    </xf>
    <xf numFmtId="0" fontId="11"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0" borderId="0">
      <alignment vertical="center"/>
    </xf>
    <xf numFmtId="0" fontId="0" fillId="9" borderId="0" applyNumberFormat="0" applyBorder="0" applyAlignment="0" applyProtection="0">
      <alignment vertical="center"/>
    </xf>
    <xf numFmtId="181" fontId="11" fillId="0" borderId="0" applyFont="0" applyFill="0" applyBorder="0" applyAlignment="0" applyProtection="0">
      <alignment vertical="center"/>
    </xf>
    <xf numFmtId="0" fontId="11" fillId="0" borderId="0">
      <alignment vertical="center"/>
    </xf>
    <xf numFmtId="0" fontId="0" fillId="9" borderId="0" applyNumberFormat="0" applyBorder="0" applyAlignment="0" applyProtection="0">
      <alignment vertical="center"/>
    </xf>
    <xf numFmtId="0" fontId="11" fillId="0" borderId="0">
      <alignment vertical="center"/>
    </xf>
    <xf numFmtId="0" fontId="0" fillId="40" borderId="0" applyNumberFormat="0" applyBorder="0" applyAlignment="0" applyProtection="0">
      <alignment vertical="center"/>
    </xf>
    <xf numFmtId="0" fontId="59" fillId="1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8" fillId="13" borderId="0" applyNumberFormat="0" applyBorder="0" applyAlignment="0" applyProtection="0">
      <alignment vertical="center"/>
    </xf>
    <xf numFmtId="0" fontId="0" fillId="15"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94" fillId="0" borderId="1">
      <alignment horizontal="left" vertical="center"/>
    </xf>
    <xf numFmtId="0" fontId="0" fillId="24" borderId="0" applyNumberFormat="0" applyBorder="0" applyAlignment="0" applyProtection="0">
      <alignment vertical="center"/>
    </xf>
    <xf numFmtId="0" fontId="59" fillId="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36" borderId="0" applyNumberFormat="0" applyBorder="0" applyAlignment="0" applyProtection="0">
      <alignment vertical="center"/>
    </xf>
    <xf numFmtId="0" fontId="0" fillId="24" borderId="0" applyNumberFormat="0" applyBorder="0" applyAlignment="0" applyProtection="0">
      <alignment vertical="center"/>
    </xf>
    <xf numFmtId="0" fontId="0" fillId="40" borderId="0" applyNumberFormat="0" applyBorder="0" applyAlignment="0" applyProtection="0">
      <alignment vertical="center"/>
    </xf>
    <xf numFmtId="0" fontId="18" fillId="13" borderId="0" applyNumberFormat="0" applyBorder="0" applyAlignment="0" applyProtection="0">
      <alignment vertical="center"/>
    </xf>
    <xf numFmtId="0" fontId="68" fillId="21"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54" fillId="28" borderId="0" applyNumberFormat="0" applyBorder="0" applyAlignment="0" applyProtection="0">
      <alignment vertical="center"/>
    </xf>
    <xf numFmtId="0" fontId="68" fillId="21" borderId="0" applyNumberFormat="0" applyBorder="0" applyAlignment="0" applyProtection="0">
      <alignment vertical="center"/>
    </xf>
    <xf numFmtId="0" fontId="0" fillId="24" borderId="0" applyNumberFormat="0" applyBorder="0" applyAlignment="0" applyProtection="0">
      <alignment vertical="center"/>
    </xf>
    <xf numFmtId="0" fontId="68" fillId="21" borderId="0" applyNumberFormat="0" applyBorder="0" applyAlignment="0" applyProtection="0">
      <alignment vertical="center"/>
    </xf>
    <xf numFmtId="0" fontId="0" fillId="9" borderId="0" applyNumberFormat="0" applyBorder="0" applyAlignment="0" applyProtection="0">
      <alignment vertical="center"/>
    </xf>
    <xf numFmtId="0" fontId="77" fillId="29" borderId="0" applyNumberFormat="0" applyBorder="0" applyAlignment="0" applyProtection="0">
      <alignment vertical="center"/>
    </xf>
    <xf numFmtId="9" fontId="11" fillId="0" borderId="0" applyFont="0" applyFill="0" applyBorder="0" applyAlignment="0" applyProtection="0">
      <alignment vertical="center"/>
    </xf>
    <xf numFmtId="0" fontId="82" fillId="0" borderId="25" applyNumberFormat="0" applyFill="0" applyAlignment="0" applyProtection="0">
      <alignment vertical="center"/>
    </xf>
    <xf numFmtId="0" fontId="0" fillId="9" borderId="0" applyNumberFormat="0" applyBorder="0" applyAlignment="0" applyProtection="0">
      <alignment vertical="center"/>
    </xf>
    <xf numFmtId="0" fontId="59" fillId="41" borderId="0" applyNumberFormat="0" applyBorder="0" applyAlignment="0" applyProtection="0">
      <alignment vertical="center"/>
    </xf>
    <xf numFmtId="0" fontId="77" fillId="29" borderId="0" applyNumberFormat="0" applyBorder="0" applyAlignment="0" applyProtection="0">
      <alignment vertical="center"/>
    </xf>
    <xf numFmtId="9" fontId="11" fillId="0" borderId="0" applyFont="0" applyFill="0" applyBorder="0" applyAlignment="0" applyProtection="0">
      <alignment vertical="center"/>
    </xf>
    <xf numFmtId="0" fontId="68" fillId="21" borderId="0" applyNumberFormat="0" applyBorder="0" applyAlignment="0" applyProtection="0">
      <alignment vertical="center"/>
    </xf>
    <xf numFmtId="0" fontId="0" fillId="6" borderId="0" applyNumberFormat="0" applyBorder="0" applyAlignment="0" applyProtection="0">
      <alignment vertical="center"/>
    </xf>
    <xf numFmtId="0" fontId="54" fillId="29" borderId="0" applyNumberFormat="0" applyBorder="0" applyAlignment="0" applyProtection="0">
      <alignment vertical="center"/>
    </xf>
    <xf numFmtId="0" fontId="74" fillId="25" borderId="23" applyNumberFormat="0" applyAlignment="0" applyProtection="0">
      <alignment vertical="center"/>
    </xf>
    <xf numFmtId="0" fontId="59" fillId="20" borderId="0" applyNumberFormat="0" applyBorder="0" applyAlignment="0" applyProtection="0">
      <alignment vertical="center"/>
    </xf>
    <xf numFmtId="0" fontId="54" fillId="29" borderId="0" applyNumberFormat="0" applyBorder="0" applyAlignment="0" applyProtection="0">
      <alignment vertical="center"/>
    </xf>
    <xf numFmtId="0" fontId="54" fillId="29" borderId="0" applyNumberFormat="0" applyBorder="0" applyAlignment="0" applyProtection="0">
      <alignment vertical="center"/>
    </xf>
    <xf numFmtId="0" fontId="68" fillId="21" borderId="0" applyNumberFormat="0" applyBorder="0" applyAlignment="0" applyProtection="0">
      <alignment vertical="center"/>
    </xf>
    <xf numFmtId="0" fontId="96" fillId="0" borderId="31" applyNumberFormat="0" applyFill="0" applyAlignment="0" applyProtection="0">
      <alignment vertical="center"/>
    </xf>
    <xf numFmtId="0" fontId="54" fillId="29" borderId="0" applyNumberFormat="0" applyBorder="0" applyAlignment="0" applyProtection="0">
      <alignment vertical="center"/>
    </xf>
    <xf numFmtId="9" fontId="11" fillId="0" borderId="0" applyFont="0" applyFill="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54" fillId="11" borderId="0" applyNumberFormat="0" applyBorder="0" applyAlignment="0" applyProtection="0">
      <alignment vertical="center"/>
    </xf>
    <xf numFmtId="0" fontId="74" fillId="25" borderId="23" applyNumberFormat="0" applyAlignment="0" applyProtection="0">
      <alignment vertical="center"/>
    </xf>
    <xf numFmtId="0" fontId="11" fillId="0" borderId="0">
      <alignment vertical="center"/>
    </xf>
    <xf numFmtId="0" fontId="59" fillId="20" borderId="0" applyNumberFormat="0" applyBorder="0" applyAlignment="0" applyProtection="0">
      <alignment vertical="center"/>
    </xf>
    <xf numFmtId="0" fontId="54" fillId="11" borderId="0" applyNumberFormat="0" applyBorder="0" applyAlignment="0" applyProtection="0">
      <alignment vertical="center"/>
    </xf>
    <xf numFmtId="0" fontId="59" fillId="15" borderId="0" applyNumberFormat="0" applyBorder="0" applyAlignment="0" applyProtection="0">
      <alignment vertical="center"/>
    </xf>
    <xf numFmtId="0" fontId="0" fillId="13" borderId="28" applyNumberFormat="0" applyFont="0" applyAlignment="0" applyProtection="0">
      <alignment vertical="center"/>
    </xf>
    <xf numFmtId="0" fontId="54" fillId="10" borderId="0" applyNumberFormat="0" applyBorder="0" applyAlignment="0" applyProtection="0">
      <alignment vertical="center"/>
    </xf>
    <xf numFmtId="0" fontId="54" fillId="15" borderId="0" applyNumberFormat="0" applyBorder="0" applyAlignment="0" applyProtection="0">
      <alignment vertical="center"/>
    </xf>
    <xf numFmtId="0" fontId="59" fillId="20"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36" borderId="0" applyNumberFormat="0" applyBorder="0" applyAlignment="0" applyProtection="0">
      <alignment vertical="center"/>
    </xf>
    <xf numFmtId="0" fontId="18" fillId="12" borderId="0" applyNumberFormat="0" applyBorder="0" applyAlignment="0" applyProtection="0">
      <alignment vertical="center"/>
    </xf>
    <xf numFmtId="0" fontId="54" fillId="36" borderId="0" applyNumberFormat="0" applyBorder="0" applyAlignment="0" applyProtection="0">
      <alignment vertical="center"/>
    </xf>
    <xf numFmtId="0" fontId="18" fillId="12" borderId="0" applyNumberFormat="0" applyBorder="0" applyAlignment="0" applyProtection="0">
      <alignment vertical="center"/>
    </xf>
    <xf numFmtId="0" fontId="54" fillId="16" borderId="0" applyNumberFormat="0" applyBorder="0" applyAlignment="0" applyProtection="0">
      <alignment vertical="center"/>
    </xf>
    <xf numFmtId="0" fontId="59" fillId="20" borderId="0" applyNumberFormat="0" applyBorder="0" applyAlignment="0" applyProtection="0">
      <alignment vertical="center"/>
    </xf>
    <xf numFmtId="0" fontId="54" fillId="16" borderId="0" applyNumberFormat="0" applyBorder="0" applyAlignment="0" applyProtection="0">
      <alignment vertical="center"/>
    </xf>
    <xf numFmtId="0" fontId="62" fillId="0" borderId="0" applyProtection="0">
      <alignment vertical="center"/>
    </xf>
    <xf numFmtId="0" fontId="11" fillId="0" borderId="0">
      <alignment vertical="center"/>
    </xf>
    <xf numFmtId="0" fontId="54" fillId="28" borderId="0" applyNumberFormat="0" applyBorder="0" applyAlignment="0" applyProtection="0">
      <alignment vertical="center"/>
    </xf>
    <xf numFmtId="0" fontId="54" fillId="25" borderId="0" applyNumberFormat="0" applyBorder="0" applyAlignment="0" applyProtection="0">
      <alignment vertical="center"/>
    </xf>
    <xf numFmtId="0" fontId="66" fillId="0" borderId="18" applyNumberFormat="0" applyFill="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9" fontId="11" fillId="0" borderId="0" applyFont="0" applyFill="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11" fillId="0" borderId="0" applyNumberFormat="0" applyFill="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54" fillId="7" borderId="0" applyNumberFormat="0" applyBorder="0" applyAlignment="0" applyProtection="0">
      <alignment vertical="center"/>
    </xf>
    <xf numFmtId="0" fontId="100" fillId="0" borderId="14">
      <alignment horizontal="left" vertical="center"/>
    </xf>
    <xf numFmtId="0" fontId="54" fillId="18" borderId="0" applyNumberFormat="0" applyBorder="0" applyAlignment="0" applyProtection="0">
      <alignment vertical="center"/>
    </xf>
    <xf numFmtId="0" fontId="100" fillId="0" borderId="14">
      <alignment horizontal="left" vertical="center"/>
    </xf>
    <xf numFmtId="0" fontId="54" fillId="18" borderId="0" applyNumberFormat="0" applyBorder="0" applyAlignment="0" applyProtection="0">
      <alignment vertical="center"/>
    </xf>
    <xf numFmtId="0" fontId="54" fillId="20" borderId="0" applyNumberFormat="0" applyBorder="0" applyAlignment="0" applyProtection="0">
      <alignment vertical="center"/>
    </xf>
    <xf numFmtId="0" fontId="71" fillId="0" borderId="0">
      <alignment vertical="center"/>
      <protection locked="0"/>
    </xf>
    <xf numFmtId="0" fontId="54" fillId="48" borderId="0" applyNumberFormat="0" applyBorder="0" applyAlignment="0" applyProtection="0">
      <alignment vertical="center"/>
    </xf>
    <xf numFmtId="0" fontId="18" fillId="12" borderId="0" applyNumberFormat="0" applyBorder="0" applyAlignment="0" applyProtection="0">
      <alignment vertical="center"/>
    </xf>
    <xf numFmtId="0" fontId="59" fillId="7"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02" fillId="0" borderId="0" applyNumberFormat="0" applyFill="0" applyBorder="0" applyAlignment="0" applyProtection="0">
      <alignment vertical="center"/>
    </xf>
    <xf numFmtId="0" fontId="59" fillId="20"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5" fillId="0" borderId="27">
      <alignment horizontal="center"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66" fillId="0" borderId="18" applyNumberFormat="0" applyFill="0" applyAlignment="0" applyProtection="0">
      <alignment vertical="center"/>
    </xf>
    <xf numFmtId="0" fontId="59" fillId="24" borderId="0" applyNumberFormat="0" applyBorder="0" applyAlignment="0" applyProtection="0">
      <alignment vertical="center"/>
    </xf>
    <xf numFmtId="0" fontId="66" fillId="0" borderId="18" applyNumberFormat="0" applyFill="0" applyAlignment="0" applyProtection="0">
      <alignment vertical="center"/>
    </xf>
    <xf numFmtId="0" fontId="59" fillId="7" borderId="0" applyNumberFormat="0" applyBorder="0" applyAlignment="0" applyProtection="0">
      <alignment vertical="center"/>
    </xf>
    <xf numFmtId="15" fontId="98" fillId="0" borderId="0">
      <alignment vertical="center"/>
    </xf>
    <xf numFmtId="0" fontId="59" fillId="7" borderId="0" applyNumberFormat="0" applyBorder="0" applyAlignment="0" applyProtection="0">
      <alignment vertical="center"/>
    </xf>
    <xf numFmtId="181" fontId="11" fillId="0" borderId="0" applyFont="0" applyFill="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11" fillId="0" borderId="0">
      <alignment vertical="center"/>
    </xf>
    <xf numFmtId="0" fontId="59" fillId="7" borderId="0" applyNumberFormat="0" applyBorder="0" applyAlignment="0" applyProtection="0">
      <alignment vertical="center"/>
    </xf>
    <xf numFmtId="0" fontId="97" fillId="60" borderId="3">
      <alignment vertical="center"/>
      <protection locked="0"/>
    </xf>
    <xf numFmtId="0" fontId="11" fillId="0" borderId="0">
      <alignment vertical="center"/>
    </xf>
    <xf numFmtId="0" fontId="59" fillId="7" borderId="0" applyNumberFormat="0" applyBorder="0" applyAlignment="0" applyProtection="0">
      <alignment vertical="center"/>
    </xf>
    <xf numFmtId="0" fontId="11" fillId="0" borderId="0">
      <alignment vertical="center"/>
    </xf>
    <xf numFmtId="0" fontId="76" fillId="40" borderId="0" applyNumberFormat="0" applyBorder="0" applyAlignment="0" applyProtection="0">
      <alignment vertical="center"/>
    </xf>
    <xf numFmtId="0" fontId="59" fillId="7" borderId="0" applyNumberFormat="0" applyBorder="0" applyAlignment="0" applyProtection="0">
      <alignment vertical="center"/>
    </xf>
    <xf numFmtId="0" fontId="76" fillId="40" borderId="0" applyNumberFormat="0" applyBorder="0" applyAlignment="0" applyProtection="0">
      <alignment vertical="center"/>
    </xf>
    <xf numFmtId="0" fontId="59" fillId="7" borderId="0" applyNumberFormat="0" applyBorder="0" applyAlignment="0" applyProtection="0">
      <alignment vertical="center"/>
    </xf>
    <xf numFmtId="0" fontId="59" fillId="41" borderId="0" applyNumberFormat="0" applyBorder="0" applyAlignment="0" applyProtection="0">
      <alignment vertical="center"/>
    </xf>
    <xf numFmtId="0" fontId="54" fillId="7" borderId="0" applyNumberFormat="0" applyBorder="0" applyAlignment="0" applyProtection="0">
      <alignment vertical="center"/>
    </xf>
    <xf numFmtId="0" fontId="100" fillId="0" borderId="34" applyNumberFormat="0" applyAlignment="0" applyProtection="0">
      <alignment horizontal="left" vertical="center"/>
    </xf>
    <xf numFmtId="0" fontId="105" fillId="15" borderId="35" applyNumberFormat="0" applyAlignment="0" applyProtection="0">
      <alignment vertical="center"/>
    </xf>
    <xf numFmtId="0" fontId="18" fillId="25" borderId="0" applyNumberFormat="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0" fontId="18" fillId="12" borderId="0" applyNumberFormat="0" applyBorder="0" applyAlignment="0" applyProtection="0">
      <alignment vertical="center"/>
    </xf>
    <xf numFmtId="0" fontId="59" fillId="17"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97" fillId="60" borderId="3">
      <alignment vertical="center"/>
      <protection locked="0"/>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59" fillId="41" borderId="0" applyNumberFormat="0" applyBorder="0" applyAlignment="0" applyProtection="0">
      <alignment vertical="center"/>
    </xf>
    <xf numFmtId="15" fontId="98" fillId="0" borderId="0">
      <alignment vertical="center"/>
    </xf>
    <xf numFmtId="0" fontId="104" fillId="0" borderId="0">
      <alignment vertical="center"/>
    </xf>
    <xf numFmtId="9" fontId="11" fillId="0" borderId="0" applyFont="0" applyFill="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41" borderId="0" applyNumberFormat="0" applyBorder="0" applyAlignment="0" applyProtection="0">
      <alignment vertical="center"/>
    </xf>
    <xf numFmtId="0" fontId="59" fillId="17" borderId="0" applyNumberFormat="0" applyBorder="0" applyAlignment="0" applyProtection="0">
      <alignment vertical="center"/>
    </xf>
    <xf numFmtId="0" fontId="18" fillId="13" borderId="0" applyNumberFormat="0" applyBorder="0" applyAlignment="0" applyProtection="0">
      <alignment vertical="center"/>
    </xf>
    <xf numFmtId="0" fontId="59" fillId="18" borderId="0" applyNumberFormat="0" applyBorder="0" applyAlignment="0" applyProtection="0">
      <alignment vertical="center"/>
    </xf>
    <xf numFmtId="0" fontId="11" fillId="0" borderId="0" applyFont="0" applyFill="0" applyBorder="0" applyAlignment="0" applyProtection="0">
      <alignment vertical="center"/>
    </xf>
    <xf numFmtId="0" fontId="18" fillId="13" borderId="0" applyNumberFormat="0" applyBorder="0" applyAlignment="0" applyProtection="0">
      <alignment vertical="center"/>
    </xf>
    <xf numFmtId="0" fontId="59" fillId="18" borderId="0" applyNumberFormat="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66" fillId="0" borderId="18" applyNumberFormat="0" applyFill="0" applyAlignment="0" applyProtection="0">
      <alignment vertical="center"/>
    </xf>
    <xf numFmtId="0" fontId="18" fillId="13" borderId="0" applyNumberFormat="0" applyBorder="0" applyAlignment="0" applyProtection="0">
      <alignment vertical="center"/>
    </xf>
    <xf numFmtId="0" fontId="65" fillId="0" borderId="17" applyNumberFormat="0" applyFill="0" applyAlignment="0" applyProtection="0">
      <alignment vertical="center"/>
    </xf>
    <xf numFmtId="0" fontId="59" fillId="18" borderId="0" applyNumberFormat="0" applyBorder="0" applyAlignment="0" applyProtection="0">
      <alignment vertical="center"/>
    </xf>
    <xf numFmtId="0" fontId="66" fillId="0" borderId="18" applyNumberFormat="0" applyFill="0" applyAlignment="0" applyProtection="0">
      <alignment vertical="center"/>
    </xf>
    <xf numFmtId="0" fontId="18" fillId="13" borderId="0" applyNumberFormat="0" applyBorder="0" applyAlignment="0" applyProtection="0">
      <alignment vertical="center"/>
    </xf>
    <xf numFmtId="0" fontId="66" fillId="0" borderId="18" applyNumberFormat="0" applyFill="0" applyAlignment="0" applyProtection="0">
      <alignment vertical="center"/>
    </xf>
    <xf numFmtId="0" fontId="18" fillId="21" borderId="0" applyNumberFormat="0" applyBorder="0" applyAlignment="0" applyProtection="0">
      <alignment vertical="center"/>
    </xf>
    <xf numFmtId="0" fontId="59" fillId="7" borderId="0" applyNumberFormat="0" applyBorder="0" applyAlignment="0" applyProtection="0">
      <alignment vertical="center"/>
    </xf>
    <xf numFmtId="190" fontId="11" fillId="0" borderId="0" applyFont="0" applyFill="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59" fillId="25" borderId="0" applyNumberFormat="0" applyBorder="0" applyAlignment="0" applyProtection="0">
      <alignment vertical="center"/>
    </xf>
    <xf numFmtId="194" fontId="11" fillId="0" borderId="0" applyFont="0" applyFill="0" applyBorder="0" applyAlignment="0" applyProtection="0">
      <alignment vertical="center"/>
    </xf>
    <xf numFmtId="0" fontId="59" fillId="25" borderId="0" applyNumberFormat="0" applyBorder="0" applyAlignment="0" applyProtection="0">
      <alignment vertical="center"/>
    </xf>
    <xf numFmtId="0" fontId="59" fillId="7" borderId="0" applyNumberFormat="0" applyBorder="0" applyAlignment="0" applyProtection="0">
      <alignment vertical="center"/>
    </xf>
    <xf numFmtId="0" fontId="68" fillId="9"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62" fillId="0" borderId="4" applyNumberFormat="0" applyFill="0" applyProtection="0">
      <alignment horizontal="right" vertical="center"/>
    </xf>
    <xf numFmtId="0" fontId="59" fillId="25" borderId="0" applyNumberFormat="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197" fontId="101" fillId="0" borderId="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0" fontId="11" fillId="0" borderId="0">
      <alignment vertical="center"/>
    </xf>
    <xf numFmtId="0" fontId="59" fillId="17" borderId="0" applyNumberFormat="0" applyBorder="0" applyAlignment="0" applyProtection="0">
      <alignment vertical="center"/>
    </xf>
    <xf numFmtId="201" fontId="11" fillId="0" borderId="0" applyFont="0" applyFill="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9" fontId="11" fillId="0" borderId="0" applyFont="0" applyFill="0" applyBorder="0" applyAlignment="0" applyProtection="0">
      <alignment vertical="center"/>
    </xf>
    <xf numFmtId="0" fontId="59" fillId="7" borderId="0" applyNumberFormat="0" applyBorder="0" applyAlignment="0" applyProtection="0">
      <alignment vertical="center"/>
    </xf>
    <xf numFmtId="0" fontId="18" fillId="12" borderId="0" applyNumberFormat="0" applyBorder="0" applyAlignment="0" applyProtection="0">
      <alignment vertical="center"/>
    </xf>
    <xf numFmtId="9" fontId="11" fillId="0" borderId="0" applyFont="0" applyFill="0" applyBorder="0" applyAlignment="0" applyProtection="0">
      <alignment vertical="center"/>
    </xf>
    <xf numFmtId="0" fontId="18" fillId="12" borderId="0" applyNumberFormat="0" applyBorder="0" applyAlignment="0" applyProtection="0">
      <alignment vertical="center"/>
    </xf>
    <xf numFmtId="9" fontId="11" fillId="0" borderId="0" applyFont="0" applyFill="0" applyBorder="0" applyAlignment="0" applyProtection="0">
      <alignment vertical="center"/>
    </xf>
    <xf numFmtId="0" fontId="18" fillId="12" borderId="0" applyNumberFormat="0" applyBorder="0" applyAlignment="0" applyProtection="0">
      <alignment vertical="center"/>
    </xf>
    <xf numFmtId="9" fontId="11" fillId="0" borderId="0" applyFont="0" applyFill="0" applyBorder="0" applyAlignment="0" applyProtection="0">
      <alignment vertical="center"/>
    </xf>
    <xf numFmtId="0" fontId="18" fillId="12" borderId="0" applyNumberFormat="0" applyBorder="0" applyAlignment="0" applyProtection="0">
      <alignment vertical="center"/>
    </xf>
    <xf numFmtId="0" fontId="81" fillId="61" borderId="0" applyNumberFormat="0" applyBorder="0" applyAlignment="0" applyProtection="0">
      <alignment vertical="center"/>
    </xf>
    <xf numFmtId="9" fontId="11" fillId="0" borderId="0" applyFont="0" applyFill="0" applyBorder="0" applyAlignment="0" applyProtection="0">
      <alignment vertical="center"/>
    </xf>
    <xf numFmtId="0" fontId="18" fillId="25" borderId="0" applyNumberFormat="0" applyBorder="0" applyAlignment="0" applyProtection="0">
      <alignment vertical="center"/>
    </xf>
    <xf numFmtId="9" fontId="11" fillId="0" borderId="0" applyFont="0" applyFill="0" applyBorder="0" applyAlignment="0" applyProtection="0">
      <alignment vertical="center"/>
    </xf>
    <xf numFmtId="0" fontId="18" fillId="25" borderId="0" applyNumberFormat="0" applyBorder="0" applyAlignment="0" applyProtection="0">
      <alignment vertical="center"/>
    </xf>
    <xf numFmtId="0" fontId="18" fillId="15" borderId="0" applyNumberFormat="0" applyBorder="0" applyAlignment="0" applyProtection="0">
      <alignment vertical="center"/>
    </xf>
    <xf numFmtId="9" fontId="11" fillId="0" borderId="0" applyFont="0" applyFill="0" applyBorder="0" applyAlignment="0" applyProtection="0">
      <alignment vertical="center"/>
    </xf>
    <xf numFmtId="0" fontId="18" fillId="25" borderId="0" applyNumberFormat="0" applyBorder="0" applyAlignment="0" applyProtection="0">
      <alignment vertical="center"/>
    </xf>
    <xf numFmtId="0" fontId="62" fillId="0" borderId="4" applyNumberFormat="0" applyFill="0" applyProtection="0">
      <alignment horizontal="left" vertical="center"/>
    </xf>
    <xf numFmtId="0" fontId="18" fillId="15" borderId="0" applyNumberFormat="0" applyBorder="0" applyAlignment="0" applyProtection="0">
      <alignment vertical="center"/>
    </xf>
    <xf numFmtId="0" fontId="18"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59" fillId="25" borderId="0" applyNumberFormat="0" applyBorder="0" applyAlignment="0" applyProtection="0">
      <alignment vertical="center"/>
    </xf>
    <xf numFmtId="0" fontId="11" fillId="62" borderId="0" applyNumberFormat="0" applyFont="0" applyBorder="0" applyAlignment="0" applyProtection="0">
      <alignment vertical="center"/>
    </xf>
    <xf numFmtId="0" fontId="59" fillId="7" borderId="0" applyNumberFormat="0" applyBorder="0" applyAlignment="0" applyProtection="0">
      <alignment vertical="center"/>
    </xf>
    <xf numFmtId="0" fontId="59" fillId="20" borderId="0" applyNumberFormat="0" applyBorder="0" applyAlignment="0" applyProtection="0">
      <alignment vertical="center"/>
    </xf>
    <xf numFmtId="0" fontId="59" fillId="7" borderId="0" applyNumberFormat="0" applyBorder="0" applyAlignment="0" applyProtection="0">
      <alignment vertical="center"/>
    </xf>
    <xf numFmtId="0" fontId="101" fillId="0" borderId="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85" fillId="0" borderId="27">
      <alignment horizontal="center" vertical="center"/>
    </xf>
    <xf numFmtId="0" fontId="11" fillId="0" borderId="0">
      <alignment vertical="center"/>
    </xf>
    <xf numFmtId="0" fontId="59" fillId="7" borderId="0" applyNumberFormat="0" applyBorder="0" applyAlignment="0" applyProtection="0">
      <alignment vertical="center"/>
    </xf>
    <xf numFmtId="9" fontId="11" fillId="0" borderId="0" applyFont="0" applyFill="0" applyBorder="0" applyAlignment="0" applyProtection="0">
      <alignment vertical="center"/>
    </xf>
    <xf numFmtId="0" fontId="103" fillId="0" borderId="33" applyNumberFormat="0" applyFill="0" applyAlignment="0" applyProtection="0">
      <alignment vertical="center"/>
    </xf>
    <xf numFmtId="0" fontId="59" fillId="7" borderId="0" applyNumberFormat="0" applyBorder="0" applyAlignment="0" applyProtection="0">
      <alignment vertical="center"/>
    </xf>
    <xf numFmtId="0" fontId="66" fillId="0" borderId="18" applyNumberFormat="0" applyFill="0" applyAlignment="0" applyProtection="0">
      <alignment vertical="center"/>
    </xf>
    <xf numFmtId="0" fontId="59" fillId="7" borderId="0" applyNumberFormat="0" applyBorder="0" applyAlignment="0" applyProtection="0">
      <alignment vertical="center"/>
    </xf>
    <xf numFmtId="0" fontId="66" fillId="0" borderId="18" applyNumberFormat="0" applyFill="0" applyAlignment="0" applyProtection="0">
      <alignment vertical="center"/>
    </xf>
    <xf numFmtId="0" fontId="59" fillId="1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84" fillId="13" borderId="1" applyNumberFormat="0" applyBorder="0" applyAlignment="0" applyProtection="0">
      <alignment vertical="center"/>
    </xf>
    <xf numFmtId="0" fontId="18" fillId="12" borderId="0" applyNumberFormat="0" applyBorder="0" applyAlignment="0" applyProtection="0">
      <alignment vertical="center"/>
    </xf>
    <xf numFmtId="0" fontId="59" fillId="24" borderId="0" applyNumberFormat="0" applyBorder="0" applyAlignment="0" applyProtection="0">
      <alignment vertical="center"/>
    </xf>
    <xf numFmtId="0" fontId="82" fillId="0" borderId="25" applyNumberFormat="0" applyFill="0" applyAlignment="0" applyProtection="0">
      <alignment vertical="center"/>
    </xf>
    <xf numFmtId="0" fontId="59" fillId="24" borderId="0" applyNumberFormat="0" applyBorder="0" applyAlignment="0" applyProtection="0">
      <alignment vertical="center"/>
    </xf>
    <xf numFmtId="0" fontId="59" fillId="18" borderId="0" applyNumberFormat="0" applyBorder="0" applyAlignment="0" applyProtection="0">
      <alignment vertical="center"/>
    </xf>
    <xf numFmtId="0" fontId="99" fillId="15" borderId="32">
      <alignment horizontal="left" vertical="center"/>
      <protection locked="0" hidden="1"/>
    </xf>
    <xf numFmtId="0" fontId="59" fillId="18" borderId="0" applyNumberFormat="0" applyBorder="0" applyAlignment="0" applyProtection="0">
      <alignment vertical="center"/>
    </xf>
    <xf numFmtId="0" fontId="99" fillId="15" borderId="32">
      <alignment horizontal="left" vertical="center"/>
      <protection locked="0" hidden="1"/>
    </xf>
    <xf numFmtId="0" fontId="82" fillId="0" borderId="25" applyNumberFormat="0" applyFill="0" applyAlignment="0" applyProtection="0">
      <alignment vertical="center"/>
    </xf>
    <xf numFmtId="0" fontId="59" fillId="18" borderId="0" applyNumberFormat="0" applyBorder="0" applyAlignment="0" applyProtection="0">
      <alignment vertical="center"/>
    </xf>
    <xf numFmtId="180" fontId="11" fillId="0" borderId="0" applyFont="0" applyFill="0" applyBorder="0" applyAlignment="0" applyProtection="0">
      <alignment vertical="center"/>
    </xf>
    <xf numFmtId="0" fontId="96" fillId="0" borderId="31" applyNumberFormat="0" applyFill="0" applyAlignment="0" applyProtection="0">
      <alignment vertical="center"/>
    </xf>
    <xf numFmtId="0" fontId="65" fillId="0" borderId="36" applyNumberFormat="0" applyFill="0" applyAlignment="0" applyProtection="0">
      <alignment vertical="center"/>
    </xf>
    <xf numFmtId="0" fontId="59" fillId="18" borderId="0" applyNumberFormat="0" applyBorder="0" applyAlignment="0" applyProtection="0">
      <alignment vertical="center"/>
    </xf>
    <xf numFmtId="0" fontId="65" fillId="0" borderId="36" applyNumberFormat="0" applyFill="0" applyAlignment="0" applyProtection="0">
      <alignment vertical="center"/>
    </xf>
    <xf numFmtId="0" fontId="59" fillId="18" borderId="0" applyNumberFormat="0" applyBorder="0" applyAlignment="0" applyProtection="0">
      <alignment vertical="center"/>
    </xf>
    <xf numFmtId="0" fontId="65" fillId="0" borderId="17" applyNumberFormat="0" applyFill="0" applyAlignment="0" applyProtection="0">
      <alignment vertical="center"/>
    </xf>
    <xf numFmtId="0" fontId="59" fillId="18" borderId="0" applyNumberFormat="0" applyBorder="0" applyAlignment="0" applyProtection="0">
      <alignment vertical="center"/>
    </xf>
    <xf numFmtId="0" fontId="66" fillId="0" borderId="18" applyNumberFormat="0" applyFill="0" applyAlignment="0" applyProtection="0">
      <alignment vertical="center"/>
    </xf>
    <xf numFmtId="0" fontId="65" fillId="0" borderId="17" applyNumberFormat="0" applyFill="0" applyAlignment="0" applyProtection="0">
      <alignment vertical="center"/>
    </xf>
    <xf numFmtId="0" fontId="59" fillId="18" borderId="0" applyNumberFormat="0" applyBorder="0" applyAlignment="0" applyProtection="0">
      <alignment vertical="center"/>
    </xf>
    <xf numFmtId="9" fontId="11" fillId="0" borderId="0" applyFont="0" applyFill="0" applyBorder="0" applyAlignment="0" applyProtection="0">
      <alignment vertical="center"/>
    </xf>
    <xf numFmtId="0" fontId="66" fillId="0" borderId="18" applyNumberFormat="0" applyFill="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85" fillId="0" borderId="0" applyNumberFormat="0" applyFill="0" applyBorder="0" applyAlignment="0" applyProtection="0">
      <alignment vertical="center"/>
    </xf>
    <xf numFmtId="0" fontId="59" fillId="15" borderId="0" applyNumberFormat="0" applyBorder="0" applyAlignment="0" applyProtection="0">
      <alignment vertical="center"/>
    </xf>
    <xf numFmtId="0" fontId="59" fillId="15" borderId="0" applyNumberFormat="0" applyBorder="0" applyAlignment="0" applyProtection="0">
      <alignment vertical="center"/>
    </xf>
    <xf numFmtId="0" fontId="59" fillId="20" borderId="0" applyNumberFormat="0" applyBorder="0" applyAlignment="0" applyProtection="0">
      <alignment vertical="center"/>
    </xf>
    <xf numFmtId="0" fontId="66" fillId="0" borderId="18" applyNumberFormat="0" applyFill="0" applyAlignment="0" applyProtection="0">
      <alignment vertical="center"/>
    </xf>
    <xf numFmtId="179" fontId="11" fillId="0" borderId="0" applyFont="0" applyFill="0" applyBorder="0" applyAlignment="0" applyProtection="0">
      <alignment vertical="center"/>
    </xf>
    <xf numFmtId="9" fontId="11" fillId="0" borderId="0" applyFont="0" applyFill="0" applyBorder="0" applyAlignment="0" applyProtection="0">
      <alignment vertical="center"/>
    </xf>
    <xf numFmtId="189" fontId="11" fillId="0" borderId="0" applyFont="0" applyFill="0" applyBorder="0" applyAlignment="0" applyProtection="0">
      <alignment vertical="center"/>
    </xf>
    <xf numFmtId="0" fontId="107" fillId="0" borderId="0" applyNumberFormat="0" applyFill="0" applyBorder="0" applyAlignment="0" applyProtection="0">
      <alignment vertical="center"/>
    </xf>
    <xf numFmtId="0" fontId="96" fillId="0" borderId="31" applyNumberFormat="0" applyFill="0" applyAlignment="0" applyProtection="0">
      <alignment vertical="center"/>
    </xf>
    <xf numFmtId="188" fontId="101" fillId="0" borderId="0">
      <alignment vertical="center"/>
    </xf>
    <xf numFmtId="0" fontId="82" fillId="0" borderId="25" applyNumberFormat="0" applyFill="0" applyAlignment="0" applyProtection="0">
      <alignment vertical="center"/>
    </xf>
    <xf numFmtId="15" fontId="98" fillId="0" borderId="0">
      <alignment vertical="center"/>
    </xf>
    <xf numFmtId="15" fontId="98" fillId="0" borderId="0">
      <alignment vertical="center"/>
    </xf>
    <xf numFmtId="200" fontId="101" fillId="0" borderId="0">
      <alignment vertical="center"/>
    </xf>
    <xf numFmtId="0" fontId="84" fillId="25" borderId="0" applyNumberFormat="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08" fillId="0" borderId="37" applyNumberFormat="0" applyFill="0" applyAlignment="0" applyProtection="0">
      <alignment vertical="center"/>
    </xf>
    <xf numFmtId="0" fontId="54" fillId="7" borderId="0" applyNumberFormat="0" applyBorder="0" applyAlignment="0" applyProtection="0">
      <alignment vertical="center"/>
    </xf>
    <xf numFmtId="0" fontId="100" fillId="0" borderId="34" applyNumberFormat="0" applyAlignment="0" applyProtection="0">
      <alignment horizontal="left" vertical="center"/>
    </xf>
    <xf numFmtId="0" fontId="100" fillId="0" borderId="14">
      <alignment horizontal="left" vertical="center"/>
    </xf>
    <xf numFmtId="0" fontId="100" fillId="0" borderId="14">
      <alignment horizontal="left" vertical="center"/>
    </xf>
    <xf numFmtId="43" fontId="0" fillId="0" borderId="0" applyFont="0" applyFill="0" applyBorder="0" applyAlignment="0" applyProtection="0">
      <alignment vertical="center"/>
    </xf>
    <xf numFmtId="0" fontId="84" fillId="13" borderId="1" applyNumberFormat="0" applyBorder="0" applyAlignment="0" applyProtection="0">
      <alignment vertical="center"/>
    </xf>
    <xf numFmtId="43" fontId="0" fillId="0" borderId="0" applyFont="0" applyFill="0" applyBorder="0" applyAlignment="0" applyProtection="0">
      <alignment vertical="center"/>
    </xf>
    <xf numFmtId="0" fontId="84" fillId="13" borderId="1" applyNumberFormat="0" applyBorder="0" applyAlignment="0" applyProtection="0">
      <alignment vertical="center"/>
    </xf>
    <xf numFmtId="0" fontId="84" fillId="13" borderId="1" applyNumberFormat="0" applyBorder="0" applyAlignment="0" applyProtection="0">
      <alignment vertical="center"/>
    </xf>
    <xf numFmtId="0" fontId="84" fillId="13" borderId="1" applyNumberFormat="0" applyBorder="0" applyAlignment="0" applyProtection="0">
      <alignment vertical="center"/>
    </xf>
    <xf numFmtId="0" fontId="84" fillId="13" borderId="1" applyNumberFormat="0" applyBorder="0" applyAlignment="0" applyProtection="0">
      <alignment vertical="center"/>
    </xf>
    <xf numFmtId="0" fontId="84" fillId="13" borderId="1" applyNumberFormat="0" applyBorder="0" applyAlignment="0" applyProtection="0">
      <alignment vertical="center"/>
    </xf>
    <xf numFmtId="187" fontId="109" fillId="63" borderId="0">
      <alignment vertical="center"/>
    </xf>
    <xf numFmtId="187" fontId="110" fillId="64" borderId="0">
      <alignment vertical="center"/>
    </xf>
    <xf numFmtId="38" fontId="11" fillId="0" borderId="0" applyFont="0" applyFill="0" applyBorder="0" applyAlignment="0" applyProtection="0">
      <alignment vertical="center"/>
    </xf>
    <xf numFmtId="0" fontId="11" fillId="0" borderId="0">
      <alignment vertical="center"/>
    </xf>
    <xf numFmtId="40" fontId="11" fillId="0" borderId="0" applyFont="0" applyFill="0" applyBorder="0" applyAlignment="0" applyProtection="0">
      <alignment vertical="center"/>
    </xf>
    <xf numFmtId="43" fontId="0" fillId="0" borderId="0" applyFont="0" applyFill="0" applyBorder="0" applyAlignment="0" applyProtection="0">
      <alignment vertical="center"/>
    </xf>
    <xf numFmtId="181" fontId="11" fillId="0" borderId="0" applyFont="0" applyFill="0" applyBorder="0" applyAlignment="0" applyProtection="0">
      <alignment vertical="center"/>
    </xf>
    <xf numFmtId="183" fontId="11" fillId="0" borderId="0" applyFont="0" applyFill="0" applyBorder="0" applyAlignment="0" applyProtection="0">
      <alignment vertical="center"/>
    </xf>
    <xf numFmtId="40" fontId="111" fillId="6" borderId="32">
      <alignment horizontal="centerContinuous" vertical="center"/>
    </xf>
    <xf numFmtId="1" fontId="62" fillId="0" borderId="8" applyFill="0" applyProtection="0">
      <alignment horizontal="center" vertical="center"/>
    </xf>
    <xf numFmtId="0" fontId="66" fillId="0" borderId="18" applyNumberFormat="0" applyFill="0" applyAlignment="0" applyProtection="0">
      <alignment vertical="center"/>
    </xf>
    <xf numFmtId="40" fontId="111" fillId="6" borderId="32">
      <alignment horizontal="centerContinuous" vertical="center"/>
    </xf>
    <xf numFmtId="37" fontId="106" fillId="0" borderId="0">
      <alignment vertical="center"/>
    </xf>
    <xf numFmtId="0" fontId="85" fillId="0" borderId="27">
      <alignment horizontal="center" vertical="center"/>
    </xf>
    <xf numFmtId="9" fontId="11" fillId="0" borderId="0" applyFont="0" applyFill="0" applyBorder="0" applyAlignment="0" applyProtection="0">
      <alignment vertical="center"/>
    </xf>
    <xf numFmtId="37" fontId="106" fillId="0" borderId="0">
      <alignment vertical="center"/>
    </xf>
    <xf numFmtId="0" fontId="85" fillId="0" borderId="27">
      <alignment horizontal="center" vertical="center"/>
    </xf>
    <xf numFmtId="37" fontId="106" fillId="0" borderId="0">
      <alignment vertical="center"/>
    </xf>
    <xf numFmtId="0" fontId="85" fillId="0" borderId="27">
      <alignment horizontal="center" vertical="center"/>
    </xf>
    <xf numFmtId="37" fontId="106" fillId="0" borderId="0">
      <alignment vertical="center"/>
    </xf>
    <xf numFmtId="0" fontId="85" fillId="0" borderId="27">
      <alignment horizontal="center" vertical="center"/>
    </xf>
    <xf numFmtId="9" fontId="11" fillId="0" borderId="0" applyFont="0" applyFill="0" applyBorder="0" applyAlignment="0" applyProtection="0">
      <alignment vertical="center"/>
    </xf>
    <xf numFmtId="205" fontId="62" fillId="0" borderId="0">
      <alignment vertical="center"/>
    </xf>
    <xf numFmtId="0" fontId="71" fillId="0" borderId="0">
      <alignment vertical="center"/>
    </xf>
    <xf numFmtId="9" fontId="11" fillId="0" borderId="0" applyFont="0" applyFill="0" applyBorder="0" applyAlignment="0" applyProtection="0">
      <alignment vertical="center"/>
    </xf>
    <xf numFmtId="14" fontId="55" fillId="0" borderId="0">
      <alignment horizontal="center" vertical="center" wrapText="1"/>
      <protection locked="0"/>
    </xf>
    <xf numFmtId="3" fontId="11" fillId="0" borderId="0" applyFont="0" applyFill="0" applyBorder="0" applyAlignment="0" applyProtection="0">
      <alignment vertical="center"/>
    </xf>
    <xf numFmtId="10" fontId="11" fillId="0" borderId="0" applyFont="0" applyFill="0" applyBorder="0" applyAlignment="0" applyProtection="0">
      <alignment vertical="center"/>
    </xf>
    <xf numFmtId="0" fontId="11" fillId="0" borderId="0">
      <alignment vertical="center"/>
    </xf>
    <xf numFmtId="0" fontId="97" fillId="60" borderId="3">
      <alignment vertical="center"/>
      <protection locked="0"/>
    </xf>
    <xf numFmtId="9" fontId="11" fillId="0" borderId="0" applyFont="0" applyFill="0" applyBorder="0" applyAlignment="0" applyProtection="0">
      <alignment vertical="center"/>
    </xf>
    <xf numFmtId="176" fontId="11" fillId="0" borderId="0" applyFont="0" applyFill="0" applyProtection="0">
      <alignment vertical="center"/>
    </xf>
    <xf numFmtId="9" fontId="11" fillId="0" borderId="0" applyFont="0" applyFill="0" applyBorder="0" applyAlignment="0" applyProtection="0">
      <alignment vertical="center"/>
    </xf>
    <xf numFmtId="0" fontId="11" fillId="0" borderId="0" applyNumberFormat="0" applyFont="0" applyFill="0" applyBorder="0" applyAlignment="0" applyProtection="0">
      <alignment horizontal="left" vertical="center"/>
    </xf>
    <xf numFmtId="15" fontId="11" fillId="0" borderId="0" applyFont="0" applyFill="0" applyBorder="0" applyAlignment="0" applyProtection="0">
      <alignment vertical="center"/>
    </xf>
    <xf numFmtId="0" fontId="85" fillId="0" borderId="27">
      <alignment horizontal="center" vertical="center"/>
    </xf>
    <xf numFmtId="0" fontId="62" fillId="0" borderId="4" applyNumberFormat="0" applyFill="0" applyProtection="0">
      <alignment horizontal="right" vertical="center"/>
    </xf>
    <xf numFmtId="15" fontId="11" fillId="0" borderId="0" applyFont="0" applyFill="0" applyBorder="0" applyAlignment="0" applyProtection="0">
      <alignment vertical="center"/>
    </xf>
    <xf numFmtId="0" fontId="62" fillId="0" borderId="4" applyNumberFormat="0" applyFill="0" applyProtection="0">
      <alignment horizontal="right" vertical="center"/>
    </xf>
    <xf numFmtId="4" fontId="11" fillId="0" borderId="0" applyFont="0" applyFill="0" applyBorder="0" applyAlignment="0" applyProtection="0">
      <alignment vertical="center"/>
    </xf>
    <xf numFmtId="0" fontId="11" fillId="0" borderId="0">
      <alignment vertical="center"/>
    </xf>
    <xf numFmtId="4" fontId="11" fillId="0" borderId="0" applyFont="0" applyFill="0" applyBorder="0" applyAlignment="0" applyProtection="0">
      <alignment vertical="center"/>
    </xf>
    <xf numFmtId="0" fontId="62" fillId="0" borderId="4" applyNumberFormat="0" applyFill="0" applyProtection="0">
      <alignment horizontal="right" vertical="center"/>
    </xf>
    <xf numFmtId="0" fontId="85" fillId="0" borderId="27">
      <alignment horizontal="center" vertical="center"/>
    </xf>
    <xf numFmtId="0" fontId="85" fillId="0" borderId="27">
      <alignment horizontal="center" vertical="center"/>
    </xf>
    <xf numFmtId="0" fontId="85" fillId="0" borderId="27">
      <alignment horizontal="center" vertical="center"/>
    </xf>
    <xf numFmtId="0" fontId="85" fillId="0" borderId="27">
      <alignment horizontal="center" vertical="center"/>
    </xf>
    <xf numFmtId="3" fontId="11" fillId="0" borderId="0" applyFont="0" applyFill="0" applyBorder="0" applyAlignment="0" applyProtection="0">
      <alignment vertical="center"/>
    </xf>
    <xf numFmtId="0" fontId="11" fillId="62" borderId="0" applyNumberFormat="0" applyFont="0" applyBorder="0" applyAlignment="0" applyProtection="0">
      <alignment vertical="center"/>
    </xf>
    <xf numFmtId="0" fontId="97" fillId="60" borderId="3">
      <alignment vertical="center"/>
      <protection locked="0"/>
    </xf>
    <xf numFmtId="0" fontId="112" fillId="0" borderId="0">
      <alignment vertical="center"/>
    </xf>
    <xf numFmtId="0" fontId="97" fillId="60" borderId="3">
      <alignment vertical="center"/>
      <protection locked="0"/>
    </xf>
    <xf numFmtId="0" fontId="97" fillId="60" borderId="3">
      <alignment vertical="center"/>
      <protection locked="0"/>
    </xf>
    <xf numFmtId="0" fontId="11"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43" fontId="0"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02" fillId="0" borderId="0" applyNumberForma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08" fillId="0" borderId="37" applyNumberFormat="0" applyFill="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82" fillId="0" borderId="25" applyNumberFormat="0" applyFill="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62" fillId="0" borderId="4" applyNumberFormat="0" applyFill="0" applyProtection="0">
      <alignment horizontal="right" vertical="center"/>
    </xf>
    <xf numFmtId="9" fontId="11" fillId="0" borderId="0" applyFont="0" applyFill="0" applyBorder="0" applyAlignment="0" applyProtection="0">
      <alignment vertical="center"/>
    </xf>
    <xf numFmtId="0" fontId="103" fillId="0" borderId="33" applyNumberFormat="0" applyFill="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3" fillId="0" borderId="38" applyNumberFormat="0" applyFill="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193" fontId="11" fillId="0" borderId="0" applyFont="0" applyFill="0" applyBorder="0" applyAlignment="0" applyProtection="0">
      <alignment vertical="center"/>
    </xf>
    <xf numFmtId="0" fontId="62" fillId="0" borderId="4" applyNumberFormat="0" applyFill="0" applyProtection="0">
      <alignment horizontal="right" vertical="center"/>
    </xf>
    <xf numFmtId="0" fontId="62" fillId="0" borderId="4" applyNumberFormat="0" applyFill="0" applyProtection="0">
      <alignment horizontal="right" vertical="center"/>
    </xf>
    <xf numFmtId="0" fontId="66" fillId="0" borderId="18" applyNumberFormat="0" applyFill="0" applyAlignment="0" applyProtection="0">
      <alignment vertical="center"/>
    </xf>
    <xf numFmtId="0" fontId="66" fillId="0" borderId="18" applyNumberFormat="0" applyFill="0" applyAlignment="0" applyProtection="0">
      <alignment vertical="center"/>
    </xf>
    <xf numFmtId="0" fontId="82" fillId="0" borderId="25" applyNumberFormat="0" applyFill="0" applyAlignment="0" applyProtection="0">
      <alignment vertical="center"/>
    </xf>
    <xf numFmtId="0" fontId="66" fillId="0" borderId="18" applyNumberFormat="0" applyFill="0" applyAlignment="0" applyProtection="0">
      <alignment vertical="center"/>
    </xf>
    <xf numFmtId="0" fontId="82" fillId="0" borderId="25" applyNumberFormat="0" applyFill="0" applyAlignment="0" applyProtection="0">
      <alignment vertical="center"/>
    </xf>
    <xf numFmtId="0" fontId="82" fillId="0" borderId="25" applyNumberFormat="0" applyFill="0" applyAlignment="0" applyProtection="0">
      <alignment vertical="center"/>
    </xf>
    <xf numFmtId="0" fontId="82" fillId="0" borderId="25" applyNumberFormat="0" applyFill="0" applyAlignment="0" applyProtection="0">
      <alignment vertical="center"/>
    </xf>
    <xf numFmtId="0" fontId="82" fillId="0" borderId="25" applyNumberFormat="0" applyFill="0" applyAlignment="0" applyProtection="0">
      <alignment vertical="center"/>
    </xf>
    <xf numFmtId="0" fontId="96" fillId="0" borderId="31" applyNumberFormat="0" applyFill="0" applyAlignment="0" applyProtection="0">
      <alignment vertical="center"/>
    </xf>
    <xf numFmtId="0" fontId="68" fillId="21" borderId="0" applyNumberFormat="0" applyBorder="0" applyAlignment="0" applyProtection="0">
      <alignment vertical="center"/>
    </xf>
    <xf numFmtId="0" fontId="82" fillId="0" borderId="25" applyNumberFormat="0" applyFill="0" applyAlignment="0" applyProtection="0">
      <alignment vertical="center"/>
    </xf>
    <xf numFmtId="0" fontId="82" fillId="0" borderId="25" applyNumberFormat="0" applyFill="0" applyAlignment="0" applyProtection="0">
      <alignment vertical="center"/>
    </xf>
    <xf numFmtId="0" fontId="82" fillId="0" borderId="25" applyNumberFormat="0" applyFill="0" applyAlignment="0" applyProtection="0">
      <alignment vertical="center"/>
    </xf>
    <xf numFmtId="0" fontId="82" fillId="0" borderId="25" applyNumberFormat="0" applyFill="0" applyAlignment="0" applyProtection="0">
      <alignment vertical="center"/>
    </xf>
    <xf numFmtId="0" fontId="82" fillId="0" borderId="25" applyNumberFormat="0" applyFill="0" applyAlignment="0" applyProtection="0">
      <alignment vertical="center"/>
    </xf>
    <xf numFmtId="0" fontId="82" fillId="0" borderId="25" applyNumberFormat="0" applyFill="0" applyAlignment="0" applyProtection="0">
      <alignment vertical="center"/>
    </xf>
    <xf numFmtId="0" fontId="82" fillId="0" borderId="25" applyNumberFormat="0" applyFill="0" applyAlignment="0" applyProtection="0">
      <alignment vertical="center"/>
    </xf>
    <xf numFmtId="0" fontId="113" fillId="0" borderId="38" applyNumberFormat="0" applyFill="0" applyAlignment="0" applyProtection="0">
      <alignment vertical="center"/>
    </xf>
    <xf numFmtId="0" fontId="68" fillId="21" borderId="0" applyNumberFormat="0" applyBorder="0" applyAlignment="0" applyProtection="0">
      <alignment vertical="center"/>
    </xf>
    <xf numFmtId="0" fontId="96" fillId="0" borderId="31" applyNumberFormat="0" applyFill="0" applyAlignment="0" applyProtection="0">
      <alignment vertical="center"/>
    </xf>
    <xf numFmtId="0" fontId="68" fillId="21" borderId="0" applyNumberFormat="0" applyBorder="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0" fontId="96" fillId="0" borderId="31" applyNumberFormat="0" applyFill="0" applyAlignment="0" applyProtection="0">
      <alignment vertical="center"/>
    </xf>
    <xf numFmtId="1" fontId="62" fillId="0" borderId="8" applyFill="0" applyProtection="0">
      <alignment horizontal="center" vertical="center"/>
    </xf>
    <xf numFmtId="0" fontId="113" fillId="0" borderId="0" applyNumberFormat="0" applyFill="0" applyBorder="0" applyAlignment="0" applyProtection="0">
      <alignment vertical="center"/>
    </xf>
    <xf numFmtId="192" fontId="0" fillId="0" borderId="0" applyFont="0" applyFill="0" applyBorder="0" applyAlignment="0" applyProtection="0">
      <alignment vertical="center"/>
    </xf>
    <xf numFmtId="0" fontId="113" fillId="0" borderId="0" applyNumberFormat="0" applyFill="0" applyBorder="0" applyAlignment="0" applyProtection="0">
      <alignment vertical="center"/>
    </xf>
    <xf numFmtId="192" fontId="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43" fontId="0" fillId="0" borderId="0" applyFon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0" fillId="0" borderId="0">
      <alignment vertical="center"/>
    </xf>
    <xf numFmtId="0" fontId="102" fillId="0" borderId="0" applyNumberFormat="0" applyFill="0" applyBorder="0" applyAlignment="0" applyProtection="0">
      <alignment vertical="center"/>
    </xf>
    <xf numFmtId="0" fontId="0" fillId="0" borderId="0">
      <alignment vertical="center"/>
    </xf>
    <xf numFmtId="0" fontId="105" fillId="15" borderId="35" applyNumberFormat="0" applyAlignment="0" applyProtection="0">
      <alignment vertical="center"/>
    </xf>
    <xf numFmtId="0" fontId="102" fillId="0" borderId="0" applyNumberFormat="0" applyFill="0" applyBorder="0" applyAlignment="0" applyProtection="0">
      <alignment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76" fillId="11" borderId="0" applyNumberFormat="0" applyBorder="0" applyAlignment="0" applyProtection="0">
      <alignment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57" fillId="0" borderId="8" applyNumberFormat="0" applyFill="0" applyProtection="0">
      <alignment horizontal="center" vertical="center"/>
    </xf>
    <xf numFmtId="0" fontId="57" fillId="0" borderId="8" applyNumberFormat="0" applyFill="0" applyProtection="0">
      <alignment horizontal="center" vertical="center"/>
    </xf>
    <xf numFmtId="0" fontId="57" fillId="0" borderId="8" applyNumberFormat="0" applyFill="0" applyProtection="0">
      <alignment horizontal="center" vertical="center"/>
    </xf>
    <xf numFmtId="0" fontId="57" fillId="0" borderId="8" applyNumberFormat="0" applyFill="0" applyProtection="0">
      <alignment horizontal="center" vertical="center"/>
    </xf>
    <xf numFmtId="0" fontId="57" fillId="0" borderId="8" applyNumberFormat="0" applyFill="0" applyProtection="0">
      <alignment horizontal="center" vertical="center"/>
    </xf>
    <xf numFmtId="0" fontId="57" fillId="0" borderId="8" applyNumberFormat="0" applyFill="0" applyProtection="0">
      <alignment horizontal="center" vertical="center"/>
    </xf>
    <xf numFmtId="0" fontId="57" fillId="0" borderId="8" applyNumberFormat="0" applyFill="0" applyProtection="0">
      <alignment horizontal="center" vertical="center"/>
    </xf>
    <xf numFmtId="0" fontId="76" fillId="11" borderId="0" applyNumberFormat="0" applyBorder="0" applyAlignment="0" applyProtection="0">
      <alignment vertical="center"/>
    </xf>
    <xf numFmtId="0" fontId="117" fillId="0" borderId="0" applyNumberFormat="0" applyFill="0" applyBorder="0" applyAlignment="0" applyProtection="0">
      <alignment vertical="center"/>
    </xf>
    <xf numFmtId="0" fontId="76" fillId="11" borderId="0" applyNumberFormat="0" applyBorder="0" applyAlignment="0" applyProtection="0">
      <alignment vertical="center"/>
    </xf>
    <xf numFmtId="0" fontId="117" fillId="0" borderId="0" applyNumberFormat="0" applyFill="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117" fillId="0" borderId="0" applyNumberFormat="0" applyFill="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117" fillId="0" borderId="0" applyNumberFormat="0" applyFill="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117" fillId="0" borderId="0" applyNumberFormat="0" applyFill="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76" fillId="11" borderId="0" applyNumberFormat="0" applyBorder="0" applyAlignment="0" applyProtection="0">
      <alignment vertical="center"/>
    </xf>
    <xf numFmtId="0" fontId="118" fillId="40" borderId="0" applyNumberFormat="0" applyBorder="0" applyAlignment="0" applyProtection="0">
      <alignment vertical="center"/>
    </xf>
    <xf numFmtId="0" fontId="76" fillId="11"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118"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18" fillId="11" borderId="0" applyNumberFormat="0" applyBorder="0" applyAlignment="0" applyProtection="0">
      <alignment vertical="center"/>
    </xf>
    <xf numFmtId="0" fontId="118" fillId="11" borderId="0" applyNumberFormat="0" applyBorder="0" applyAlignment="0" applyProtection="0">
      <alignment vertical="center"/>
    </xf>
    <xf numFmtId="0" fontId="118" fillId="11" borderId="0" applyNumberFormat="0" applyBorder="0" applyAlignment="0" applyProtection="0">
      <alignment vertical="center"/>
    </xf>
    <xf numFmtId="0" fontId="118" fillId="11" borderId="0" applyNumberFormat="0" applyBorder="0" applyAlignment="0" applyProtection="0">
      <alignment vertical="center"/>
    </xf>
    <xf numFmtId="0" fontId="118" fillId="11" borderId="0" applyNumberFormat="0" applyBorder="0" applyAlignment="0" applyProtection="0">
      <alignment vertical="center"/>
    </xf>
    <xf numFmtId="0" fontId="0" fillId="0" borderId="0">
      <alignment vertical="center"/>
    </xf>
    <xf numFmtId="0" fontId="118" fillId="11" borderId="0" applyNumberFormat="0" applyBorder="0" applyAlignment="0" applyProtection="0">
      <alignment vertical="center"/>
    </xf>
    <xf numFmtId="0" fontId="118" fillId="11" borderId="0" applyNumberFormat="0" applyBorder="0" applyAlignment="0" applyProtection="0">
      <alignment vertical="center"/>
    </xf>
    <xf numFmtId="0" fontId="77" fillId="29" borderId="0" applyNumberFormat="0" applyBorder="0" applyAlignment="0" applyProtection="0">
      <alignment vertical="center"/>
    </xf>
    <xf numFmtId="0" fontId="118" fillId="11" borderId="0" applyNumberFormat="0" applyBorder="0" applyAlignment="0" applyProtection="0">
      <alignment vertical="center"/>
    </xf>
    <xf numFmtId="0" fontId="61" fillId="11"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98" fillId="0" borderId="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5" fillId="0" borderId="17"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6" fillId="0" borderId="16" applyNumberFormat="0" applyFill="0" applyAlignment="0" applyProtection="0">
      <alignment vertical="center"/>
    </xf>
    <xf numFmtId="0" fontId="11" fillId="0" borderId="0">
      <alignment vertical="center"/>
    </xf>
    <xf numFmtId="0" fontId="68" fillId="21" borderId="0" applyNumberFormat="0" applyBorder="0" applyAlignment="0" applyProtection="0">
      <alignment vertical="center"/>
    </xf>
    <xf numFmtId="0" fontId="11" fillId="0" borderId="0">
      <alignment vertical="center"/>
    </xf>
    <xf numFmtId="0" fontId="68" fillId="21" borderId="0" applyNumberFormat="0" applyBorder="0" applyAlignment="0" applyProtection="0">
      <alignment vertical="center"/>
    </xf>
    <xf numFmtId="0" fontId="11" fillId="0" borderId="0">
      <alignment vertical="center"/>
    </xf>
    <xf numFmtId="0" fontId="68" fillId="21" borderId="0" applyNumberFormat="0" applyBorder="0" applyAlignment="0" applyProtection="0">
      <alignment vertical="center"/>
    </xf>
    <xf numFmtId="0" fontId="11" fillId="0" borderId="0">
      <alignment vertical="center"/>
    </xf>
    <xf numFmtId="0" fontId="11" fillId="0" borderId="0">
      <alignment vertical="center"/>
    </xf>
    <xf numFmtId="0" fontId="68" fillId="21"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119" fillId="17" borderId="39" applyNumberFormat="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0" fillId="13" borderId="28" applyNumberFormat="0" applyFont="0" applyAlignment="0" applyProtection="0">
      <alignment vertical="center"/>
    </xf>
    <xf numFmtId="0" fontId="11" fillId="0" borderId="0">
      <alignment vertical="center"/>
    </xf>
    <xf numFmtId="0" fontId="0" fillId="13" borderId="28"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13" borderId="28" applyNumberFormat="0" applyFont="0" applyAlignment="0" applyProtection="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0" fillId="0" borderId="0">
      <alignment vertical="center"/>
    </xf>
    <xf numFmtId="0" fontId="0" fillId="13" borderId="28"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4" fillId="65" borderId="0" applyNumberFormat="0" applyBorder="0" applyAlignment="0" applyProtection="0">
      <alignment vertical="center"/>
    </xf>
    <xf numFmtId="0" fontId="11" fillId="0" borderId="0">
      <alignment vertical="center"/>
    </xf>
    <xf numFmtId="0" fontId="54" fillId="6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04"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4" fillId="3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4" fillId="25" borderId="23"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9" fillId="17" borderId="39" applyNumberFormat="0" applyAlignment="0" applyProtection="0">
      <alignment vertical="center"/>
    </xf>
    <xf numFmtId="0" fontId="11" fillId="0" borderId="0">
      <alignment vertical="center"/>
    </xf>
    <xf numFmtId="0" fontId="11" fillId="0" borderId="0">
      <alignment vertical="center"/>
    </xf>
    <xf numFmtId="0" fontId="119" fillId="17" borderId="39" applyNumberFormat="0" applyAlignment="0" applyProtection="0">
      <alignment vertical="center"/>
    </xf>
    <xf numFmtId="0" fontId="74" fillId="25" borderId="23"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05" fillId="15" borderId="35" applyNumberFormat="0" applyAlignment="0" applyProtection="0">
      <alignment vertical="center"/>
    </xf>
    <xf numFmtId="0" fontId="11" fillId="0" borderId="0">
      <alignment vertical="center"/>
    </xf>
    <xf numFmtId="0" fontId="105" fillId="15" borderId="35" applyNumberFormat="0" applyAlignment="0" applyProtection="0">
      <alignment vertical="center"/>
    </xf>
    <xf numFmtId="0" fontId="11" fillId="0" borderId="0">
      <alignment vertical="center"/>
    </xf>
    <xf numFmtId="0" fontId="105" fillId="15" borderId="35" applyNumberFormat="0" applyAlignment="0" applyProtection="0">
      <alignment vertical="center"/>
    </xf>
    <xf numFmtId="0" fontId="11" fillId="0" borderId="0">
      <alignment vertical="center"/>
    </xf>
    <xf numFmtId="0" fontId="105" fillId="15" borderId="35" applyNumberFormat="0" applyAlignment="0" applyProtection="0">
      <alignment vertical="center"/>
    </xf>
    <xf numFmtId="0" fontId="11" fillId="0" borderId="0">
      <alignment vertical="center"/>
    </xf>
    <xf numFmtId="0" fontId="105" fillId="15" borderId="35" applyNumberFormat="0" applyAlignment="0" applyProtection="0">
      <alignment vertical="center"/>
    </xf>
    <xf numFmtId="0" fontId="11" fillId="0" borderId="0">
      <alignment vertical="center"/>
    </xf>
    <xf numFmtId="0" fontId="11" fillId="0" borderId="0">
      <alignment vertical="center"/>
    </xf>
    <xf numFmtId="0" fontId="86" fillId="21" borderId="0" applyNumberFormat="0" applyBorder="0" applyAlignment="0" applyProtection="0">
      <alignment vertical="center"/>
    </xf>
    <xf numFmtId="0" fontId="105" fillId="15"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74" fillId="25" borderId="23" applyNumberFormat="0" applyAlignment="0" applyProtection="0">
      <alignment vertical="center"/>
    </xf>
    <xf numFmtId="0" fontId="11" fillId="0" borderId="0">
      <alignment vertical="center"/>
    </xf>
    <xf numFmtId="0" fontId="74" fillId="25" borderId="23" applyNumberFormat="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2" fillId="0" borderId="0">
      <alignment vertical="center"/>
    </xf>
    <xf numFmtId="0" fontId="11" fillId="0" borderId="0">
      <alignment vertical="center"/>
    </xf>
    <xf numFmtId="0" fontId="11" fillId="0" borderId="0">
      <alignment vertical="center"/>
    </xf>
    <xf numFmtId="0" fontId="11" fillId="0" borderId="0">
      <alignment vertical="center"/>
    </xf>
    <xf numFmtId="0" fontId="74" fillId="25" borderId="23" applyNumberFormat="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56" fillId="0" borderId="16" applyNumberFormat="0" applyFill="0" applyAlignment="0" applyProtection="0">
      <alignment vertical="center"/>
    </xf>
    <xf numFmtId="0" fontId="0" fillId="0" borderId="0">
      <alignment vertical="center"/>
    </xf>
    <xf numFmtId="0" fontId="0" fillId="0" borderId="0">
      <alignment vertical="center"/>
    </xf>
    <xf numFmtId="0" fontId="5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6" fillId="0" borderId="16" applyNumberFormat="0" applyFill="0" applyAlignment="0" applyProtection="0">
      <alignment vertical="center"/>
    </xf>
    <xf numFmtId="0" fontId="0" fillId="0" borderId="0">
      <alignment vertical="center"/>
    </xf>
    <xf numFmtId="0" fontId="0" fillId="0" borderId="0">
      <alignment vertical="center"/>
    </xf>
    <xf numFmtId="0" fontId="56" fillId="0" borderId="16" applyNumberFormat="0" applyFill="0" applyAlignment="0" applyProtection="0">
      <alignment vertical="center"/>
    </xf>
    <xf numFmtId="0" fontId="0" fillId="0" borderId="0">
      <alignment vertical="center"/>
    </xf>
    <xf numFmtId="0" fontId="0" fillId="0" borderId="0">
      <alignment vertical="center"/>
    </xf>
    <xf numFmtId="0" fontId="56" fillId="0" borderId="16" applyNumberFormat="0" applyFill="0" applyAlignment="0" applyProtection="0">
      <alignment vertical="center"/>
    </xf>
    <xf numFmtId="0" fontId="0" fillId="0" borderId="0">
      <alignment vertical="center"/>
    </xf>
    <xf numFmtId="0" fontId="0" fillId="0" borderId="0">
      <alignment vertical="center"/>
    </xf>
    <xf numFmtId="0" fontId="56" fillId="0" borderId="16"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pplyAlignment="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94" fillId="0" borderId="1">
      <alignment horizontal="left" vertical="center"/>
    </xf>
    <xf numFmtId="0" fontId="94" fillId="0" borderId="1">
      <alignment horizontal="left" vertical="center"/>
    </xf>
    <xf numFmtId="0" fontId="0" fillId="13" borderId="28" applyNumberFormat="0" applyFont="0" applyAlignment="0" applyProtection="0">
      <alignment vertical="center"/>
    </xf>
    <xf numFmtId="0" fontId="94" fillId="0" borderId="1">
      <alignment horizontal="left" vertical="center"/>
    </xf>
    <xf numFmtId="0" fontId="94" fillId="0" borderId="1">
      <alignment horizontal="left" vertical="center"/>
    </xf>
    <xf numFmtId="0" fontId="0" fillId="13" borderId="28" applyNumberFormat="0" applyFont="0" applyAlignment="0" applyProtection="0">
      <alignment vertical="center"/>
    </xf>
    <xf numFmtId="0" fontId="94" fillId="0" borderId="1">
      <alignment horizontal="left" vertical="center"/>
    </xf>
    <xf numFmtId="0" fontId="94" fillId="0" borderId="1">
      <alignment horizontal="left" vertical="center"/>
    </xf>
    <xf numFmtId="0" fontId="94"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0" fillId="25" borderId="35" applyNumberFormat="0" applyAlignment="0" applyProtection="0">
      <alignment vertical="center"/>
    </xf>
    <xf numFmtId="0" fontId="11" fillId="0" borderId="0">
      <alignment vertical="center"/>
    </xf>
    <xf numFmtId="1" fontId="62" fillId="0" borderId="8" applyFill="0" applyProtection="0">
      <alignment horizontal="center" vertical="center"/>
    </xf>
    <xf numFmtId="0" fontId="11" fillId="0" borderId="0">
      <alignment vertical="center"/>
    </xf>
    <xf numFmtId="0" fontId="120" fillId="25" borderId="35" applyNumberFormat="0" applyAlignment="0" applyProtection="0">
      <alignment vertical="center"/>
    </xf>
    <xf numFmtId="0" fontId="11" fillId="0" borderId="0">
      <alignment vertical="center"/>
    </xf>
    <xf numFmtId="0" fontId="11" fillId="0" borderId="0">
      <alignment vertical="center"/>
    </xf>
    <xf numFmtId="0" fontId="120" fillId="25" borderId="35" applyNumberFormat="0" applyAlignment="0" applyProtection="0">
      <alignment vertical="center"/>
    </xf>
    <xf numFmtId="0" fontId="9" fillId="0" borderId="0">
      <alignment vertical="center"/>
    </xf>
    <xf numFmtId="0" fontId="9" fillId="0" borderId="0">
      <alignment vertical="center"/>
    </xf>
    <xf numFmtId="0" fontId="120" fillId="25" borderId="35" applyNumberFormat="0" applyAlignment="0" applyProtection="0">
      <alignment vertical="center"/>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68" fillId="21"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86"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17" fillId="0" borderId="0" applyNumberFormat="0" applyFill="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17" fillId="0" borderId="0" applyNumberFormat="0" applyFill="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86" fillId="21" borderId="0" applyNumberFormat="0" applyBorder="0" applyAlignment="0" applyProtection="0">
      <alignment vertical="center"/>
    </xf>
    <xf numFmtId="0" fontId="86" fillId="21" borderId="0" applyNumberFormat="0" applyBorder="0" applyAlignment="0" applyProtection="0">
      <alignment vertical="center"/>
    </xf>
    <xf numFmtId="0" fontId="86" fillId="21" borderId="0" applyNumberFormat="0" applyBorder="0" applyAlignment="0" applyProtection="0">
      <alignment vertical="center"/>
    </xf>
    <xf numFmtId="0" fontId="86" fillId="21" borderId="0" applyNumberFormat="0" applyBorder="0" applyAlignment="0" applyProtection="0">
      <alignment vertical="center"/>
    </xf>
    <xf numFmtId="0" fontId="86" fillId="21" borderId="0" applyNumberFormat="0" applyBorder="0" applyAlignment="0" applyProtection="0">
      <alignment vertical="center"/>
    </xf>
    <xf numFmtId="0" fontId="62" fillId="0" borderId="4" applyNumberFormat="0" applyFill="0" applyProtection="0">
      <alignment horizontal="left" vertical="center"/>
    </xf>
    <xf numFmtId="0" fontId="86" fillId="21" borderId="0" applyNumberFormat="0" applyBorder="0" applyAlignment="0" applyProtection="0">
      <alignment vertical="center"/>
    </xf>
    <xf numFmtId="0" fontId="86" fillId="21" borderId="0" applyNumberFormat="0" applyBorder="0" applyAlignment="0" applyProtection="0">
      <alignment vertical="center"/>
    </xf>
    <xf numFmtId="0" fontId="86" fillId="2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36" applyNumberFormat="0" applyFill="0" applyAlignment="0" applyProtection="0">
      <alignment vertical="center"/>
    </xf>
    <xf numFmtId="0" fontId="125" fillId="0" borderId="0" applyNumberFormat="0" applyFill="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36"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125" fillId="0" borderId="0" applyNumberFormat="0" applyFill="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125" fillId="0" borderId="0" applyNumberFormat="0" applyFill="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4" fontId="0" fillId="0" borderId="0" applyFont="0" applyFill="0" applyBorder="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20" fillId="25" borderId="35"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9" fillId="17" borderId="39" applyNumberFormat="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57" fillId="0" borderId="8" applyNumberFormat="0" applyFill="0" applyProtection="0">
      <alignment horizontal="left" vertical="center"/>
    </xf>
    <xf numFmtId="0" fontId="57" fillId="0" borderId="8" applyNumberFormat="0" applyFill="0" applyProtection="0">
      <alignment horizontal="left" vertical="center"/>
    </xf>
    <xf numFmtId="0" fontId="57" fillId="0" borderId="8" applyNumberFormat="0" applyFill="0" applyProtection="0">
      <alignment horizontal="left" vertical="center"/>
    </xf>
    <xf numFmtId="0" fontId="57" fillId="0" borderId="8" applyNumberFormat="0" applyFill="0" applyProtection="0">
      <alignment horizontal="left" vertical="center"/>
    </xf>
    <xf numFmtId="0" fontId="57" fillId="0" borderId="8" applyNumberFormat="0" applyFill="0" applyProtection="0">
      <alignment horizontal="left" vertical="center"/>
    </xf>
    <xf numFmtId="0" fontId="57" fillId="0" borderId="8" applyNumberFormat="0" applyFill="0" applyProtection="0">
      <alignment horizontal="left" vertical="center"/>
    </xf>
    <xf numFmtId="0" fontId="57" fillId="0" borderId="8" applyNumberFormat="0" applyFill="0" applyProtection="0">
      <alignment horizontal="left" vertical="center"/>
    </xf>
    <xf numFmtId="0" fontId="57" fillId="0" borderId="8" applyNumberFormat="0" applyFill="0" applyProtection="0">
      <alignment horizontal="lef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98" fillId="0" borderId="0">
      <alignment vertical="center"/>
    </xf>
    <xf numFmtId="196" fontId="0" fillId="0" borderId="0" applyFont="0" applyFill="0" applyBorder="0" applyAlignment="0" applyProtection="0">
      <alignment vertical="center"/>
    </xf>
    <xf numFmtId="0" fontId="105" fillId="15" borderId="35" applyNumberFormat="0" applyAlignment="0" applyProtection="0">
      <alignment vertical="center"/>
    </xf>
    <xf numFmtId="0" fontId="11"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2" fontId="0" fillId="0" borderId="0" applyFont="0" applyFill="0" applyBorder="0" applyAlignment="0" applyProtection="0">
      <alignment vertical="center"/>
    </xf>
    <xf numFmtId="43" fontId="0" fillId="0" borderId="0" applyFont="0" applyFill="0" applyBorder="0" applyAlignment="0" applyProtection="0">
      <alignment vertical="center"/>
    </xf>
    <xf numFmtId="192"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1" fillId="66" borderId="0" applyNumberFormat="0" applyBorder="0" applyAlignment="0" applyProtection="0">
      <alignment vertical="center"/>
    </xf>
    <xf numFmtId="0" fontId="81" fillId="66" borderId="0" applyNumberFormat="0" applyBorder="0" applyAlignment="0" applyProtection="0">
      <alignment vertical="center"/>
    </xf>
    <xf numFmtId="0" fontId="81" fillId="61" borderId="0" applyNumberFormat="0" applyBorder="0" applyAlignment="0" applyProtection="0">
      <alignment vertical="center"/>
    </xf>
    <xf numFmtId="0" fontId="81" fillId="35" borderId="0" applyNumberFormat="0" applyBorder="0" applyAlignment="0" applyProtection="0">
      <alignment vertical="center"/>
    </xf>
    <xf numFmtId="0" fontId="81" fillId="35"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67" borderId="0" applyNumberFormat="0" applyBorder="0" applyAlignment="0" applyProtection="0">
      <alignment vertical="center"/>
    </xf>
    <xf numFmtId="0" fontId="54" fillId="67"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4" fillId="5"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4" borderId="0" applyNumberFormat="0" applyBorder="0" applyAlignment="0" applyProtection="0">
      <alignment vertical="center"/>
    </xf>
    <xf numFmtId="0" fontId="54" fillId="4" borderId="0" applyNumberFormat="0" applyBorder="0" applyAlignment="0" applyProtection="0">
      <alignment vertical="center"/>
    </xf>
    <xf numFmtId="0" fontId="54" fillId="4" borderId="0" applyNumberFormat="0" applyBorder="0" applyAlignment="0" applyProtection="0">
      <alignment vertical="center"/>
    </xf>
    <xf numFmtId="0" fontId="54" fillId="4"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7"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54" fillId="68" borderId="0" applyNumberFormat="0" applyBorder="0" applyAlignment="0" applyProtection="0">
      <alignment vertical="center"/>
    </xf>
    <xf numFmtId="0" fontId="54" fillId="68" borderId="0" applyNumberFormat="0" applyBorder="0" applyAlignment="0" applyProtection="0">
      <alignment vertical="center"/>
    </xf>
    <xf numFmtId="186" fontId="62" fillId="0" borderId="8" applyFill="0" applyProtection="0">
      <alignment horizontal="right" vertical="center"/>
    </xf>
    <xf numFmtId="186" fontId="62" fillId="0" borderId="8" applyFill="0" applyProtection="0">
      <alignment horizontal="right" vertical="center"/>
    </xf>
    <xf numFmtId="186" fontId="62" fillId="0" borderId="8" applyFill="0" applyProtection="0">
      <alignment horizontal="right" vertical="center"/>
    </xf>
    <xf numFmtId="186" fontId="62" fillId="0" borderId="8" applyFill="0" applyProtection="0">
      <alignment horizontal="right" vertical="center"/>
    </xf>
    <xf numFmtId="186" fontId="62" fillId="0" borderId="8" applyFill="0" applyProtection="0">
      <alignment horizontal="right" vertical="center"/>
    </xf>
    <xf numFmtId="186" fontId="62" fillId="0" borderId="8" applyFill="0" applyProtection="0">
      <alignment horizontal="right" vertical="center"/>
    </xf>
    <xf numFmtId="186" fontId="62" fillId="0" borderId="8" applyFill="0" applyProtection="0">
      <alignment horizontal="right" vertical="center"/>
    </xf>
    <xf numFmtId="0" fontId="62" fillId="0" borderId="4" applyNumberFormat="0" applyFill="0" applyProtection="0">
      <alignment horizontal="left" vertical="center"/>
    </xf>
    <xf numFmtId="0" fontId="62" fillId="0" borderId="4" applyNumberFormat="0" applyFill="0" applyProtection="0">
      <alignment horizontal="left" vertical="center"/>
    </xf>
    <xf numFmtId="0" fontId="62" fillId="0" borderId="4" applyNumberFormat="0" applyFill="0" applyProtection="0">
      <alignment horizontal="left" vertical="center"/>
    </xf>
    <xf numFmtId="0" fontId="62" fillId="0" borderId="4" applyNumberFormat="0" applyFill="0" applyProtection="0">
      <alignment horizontal="left" vertical="center"/>
    </xf>
    <xf numFmtId="0" fontId="62" fillId="0" borderId="4" applyNumberFormat="0" applyFill="0" applyProtection="0">
      <alignment horizontal="left" vertical="center"/>
    </xf>
    <xf numFmtId="0" fontId="62" fillId="0" borderId="4" applyNumberFormat="0" applyFill="0" applyProtection="0">
      <alignment horizontal="lef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7" fillId="29" borderId="0" applyNumberFormat="0" applyBorder="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74" fillId="25" borderId="23"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0" fontId="105" fillId="15" borderId="35" applyNumberFormat="0" applyAlignment="0" applyProtection="0">
      <alignment vertical="center"/>
    </xf>
    <xf numFmtId="1" fontId="62" fillId="0" borderId="8" applyFill="0" applyProtection="0">
      <alignment horizontal="center" vertical="center"/>
    </xf>
    <xf numFmtId="1" fontId="62" fillId="0" borderId="8" applyFill="0" applyProtection="0">
      <alignment horizontal="center" vertical="center"/>
    </xf>
    <xf numFmtId="1" fontId="62" fillId="0" borderId="8" applyFill="0" applyProtection="0">
      <alignment horizontal="center" vertical="center"/>
    </xf>
    <xf numFmtId="1" fontId="62" fillId="0" borderId="8" applyFill="0" applyProtection="0">
      <alignment horizontal="center" vertical="center"/>
    </xf>
    <xf numFmtId="1" fontId="62" fillId="0" borderId="8" applyFill="0" applyProtection="0">
      <alignment horizontal="center" vertical="center"/>
    </xf>
    <xf numFmtId="0" fontId="126" fillId="0" borderId="0">
      <alignment vertical="center"/>
    </xf>
    <xf numFmtId="0" fontId="71"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127" fillId="0" borderId="0">
      <alignment vertical="top"/>
      <protection locked="0"/>
    </xf>
  </cellStyleXfs>
  <cellXfs count="565">
    <xf numFmtId="0" fontId="0" fillId="0" borderId="0" xfId="0" applyAlignment="1"/>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1011" applyFont="1" applyFill="1" applyBorder="1" applyAlignment="1">
      <alignment horizontal="center" vertical="center"/>
    </xf>
    <xf numFmtId="0" fontId="4" fillId="0" borderId="1" xfId="101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lignment horizontal="justify" vertical="center"/>
    </xf>
    <xf numFmtId="0" fontId="7" fillId="0" borderId="1" xfId="0" applyFont="1" applyFill="1" applyBorder="1" applyAlignment="1">
      <alignment vertical="top" wrapText="1"/>
    </xf>
    <xf numFmtId="0" fontId="7" fillId="0" borderId="1" xfId="0" applyFont="1" applyFill="1" applyBorder="1" applyAlignment="1">
      <alignment vertical="center" wrapText="1"/>
    </xf>
    <xf numFmtId="0" fontId="8" fillId="0" borderId="1" xfId="0" applyFont="1" applyBorder="1" applyAlignment="1">
      <alignment horizontal="justify" vertical="center"/>
    </xf>
    <xf numFmtId="0" fontId="8" fillId="0" borderId="1" xfId="0" applyFont="1" applyFill="1" applyBorder="1" applyAlignment="1">
      <alignment vertical="center" wrapText="1"/>
    </xf>
    <xf numFmtId="0" fontId="9" fillId="0" borderId="0" xfId="225" applyFont="1" applyFill="1" applyBorder="1" applyAlignment="1">
      <alignment vertical="center"/>
    </xf>
    <xf numFmtId="0" fontId="10" fillId="0" borderId="0" xfId="225" applyFont="1" applyFill="1" applyBorder="1" applyAlignment="1">
      <alignment vertical="center"/>
    </xf>
    <xf numFmtId="0" fontId="11" fillId="0" borderId="0" xfId="0" applyFont="1" applyFill="1" applyBorder="1" applyAlignment="1">
      <alignment vertical="center"/>
    </xf>
    <xf numFmtId="0" fontId="9" fillId="0" borderId="0" xfId="225" applyFont="1" applyFill="1" applyBorder="1" applyAlignment="1">
      <alignment horizontal="center" vertical="center"/>
    </xf>
    <xf numFmtId="0" fontId="12" fillId="0" borderId="0" xfId="225" applyNumberFormat="1" applyFont="1" applyFill="1" applyBorder="1" applyAlignment="1" applyProtection="1">
      <alignment horizontal="center" vertical="center"/>
    </xf>
    <xf numFmtId="0" fontId="0" fillId="0" borderId="0" xfId="225" applyNumberFormat="1" applyFont="1" applyFill="1" applyBorder="1" applyAlignment="1" applyProtection="1">
      <alignment horizontal="left" vertical="center"/>
    </xf>
    <xf numFmtId="0" fontId="13" fillId="0" borderId="1" xfId="897" applyFont="1" applyFill="1" applyBorder="1" applyAlignment="1">
      <alignment horizontal="center" vertical="center" wrapText="1"/>
    </xf>
    <xf numFmtId="0" fontId="14" fillId="0" borderId="1" xfId="897" applyFont="1" applyFill="1" applyBorder="1" applyAlignment="1">
      <alignment horizontal="center" vertical="center" wrapText="1"/>
    </xf>
    <xf numFmtId="0" fontId="6" fillId="0" borderId="1" xfId="897" applyFont="1" applyFill="1" applyBorder="1" applyAlignment="1">
      <alignment horizontal="center" vertical="center" wrapText="1"/>
    </xf>
    <xf numFmtId="0" fontId="6" fillId="0" borderId="2" xfId="897" applyFont="1" applyFill="1" applyBorder="1" applyAlignment="1">
      <alignment horizontal="center" vertical="center" wrapText="1"/>
    </xf>
    <xf numFmtId="0" fontId="6" fillId="0" borderId="3" xfId="897" applyFont="1" applyFill="1" applyBorder="1" applyAlignment="1">
      <alignment horizontal="center" vertical="center" wrapText="1"/>
    </xf>
    <xf numFmtId="0" fontId="6" fillId="0" borderId="4" xfId="897" applyFont="1" applyFill="1" applyBorder="1" applyAlignment="1">
      <alignment horizontal="center" vertical="center" wrapText="1"/>
    </xf>
    <xf numFmtId="49" fontId="6" fillId="0" borderId="1" xfId="889" applyNumberFormat="1" applyFont="1" applyFill="1" applyBorder="1" applyAlignment="1">
      <alignment horizontal="center" vertical="center" wrapText="1"/>
    </xf>
    <xf numFmtId="0" fontId="8" fillId="0" borderId="1" xfId="897" applyFont="1" applyFill="1" applyBorder="1" applyAlignment="1">
      <alignment horizontal="center" vertical="center" wrapText="1"/>
    </xf>
    <xf numFmtId="49" fontId="8" fillId="0" borderId="1" xfId="889" applyNumberFormat="1" applyFont="1" applyFill="1" applyBorder="1" applyAlignment="1">
      <alignment horizontal="center" vertical="center" wrapText="1"/>
    </xf>
    <xf numFmtId="49" fontId="6" fillId="0" borderId="2" xfId="889" applyNumberFormat="1" applyFont="1" applyFill="1" applyBorder="1" applyAlignment="1">
      <alignment horizontal="center" vertical="center" wrapText="1"/>
    </xf>
    <xf numFmtId="49" fontId="6" fillId="0" borderId="3" xfId="889" applyNumberFormat="1" applyFont="1" applyFill="1" applyBorder="1" applyAlignment="1">
      <alignment horizontal="center" vertical="center" wrapText="1"/>
    </xf>
    <xf numFmtId="49" fontId="6" fillId="0" borderId="4" xfId="889" applyNumberFormat="1" applyFont="1" applyFill="1" applyBorder="1" applyAlignment="1">
      <alignment horizontal="center" vertical="center" wrapText="1"/>
    </xf>
    <xf numFmtId="0" fontId="6" fillId="0" borderId="5" xfId="897" applyFont="1" applyFill="1" applyBorder="1" applyAlignment="1">
      <alignment horizontal="center" vertical="center" wrapText="1"/>
    </xf>
    <xf numFmtId="0" fontId="6" fillId="0" borderId="6" xfId="897" applyFont="1" applyFill="1" applyBorder="1" applyAlignment="1">
      <alignment horizontal="center" vertical="center" wrapText="1"/>
    </xf>
    <xf numFmtId="0" fontId="6" fillId="0" borderId="7" xfId="897" applyFont="1" applyFill="1" applyBorder="1" applyAlignment="1">
      <alignment horizontal="center" vertical="center" wrapText="1"/>
    </xf>
    <xf numFmtId="0" fontId="6" fillId="0" borderId="8" xfId="897" applyFont="1" applyFill="1" applyBorder="1" applyAlignment="1">
      <alignment horizontal="center" vertical="center" wrapText="1"/>
    </xf>
    <xf numFmtId="0" fontId="15" fillId="0" borderId="1" xfId="897" applyFont="1" applyFill="1" applyBorder="1" applyAlignment="1">
      <alignment horizontal="center" vertical="top" wrapText="1"/>
    </xf>
    <xf numFmtId="0" fontId="16" fillId="0" borderId="1" xfId="897" applyFont="1" applyFill="1" applyBorder="1" applyAlignment="1">
      <alignment horizontal="center" vertical="top" wrapText="1"/>
    </xf>
    <xf numFmtId="49" fontId="15" fillId="0" borderId="1" xfId="889" applyNumberFormat="1" applyFont="1" applyFill="1" applyBorder="1" applyAlignment="1">
      <alignment horizontal="left" vertical="top" wrapText="1"/>
    </xf>
    <xf numFmtId="0" fontId="15" fillId="0" borderId="1" xfId="897" applyFont="1" applyFill="1" applyBorder="1" applyAlignment="1">
      <alignment horizontal="left" vertical="top" wrapText="1"/>
    </xf>
    <xf numFmtId="49" fontId="16" fillId="0" borderId="1" xfId="889" applyNumberFormat="1" applyFont="1" applyFill="1" applyBorder="1" applyAlignment="1">
      <alignment horizontal="left" vertical="top" wrapText="1"/>
    </xf>
    <xf numFmtId="0" fontId="6" fillId="0" borderId="9" xfId="897" applyFont="1" applyFill="1" applyBorder="1" applyAlignment="1">
      <alignment horizontal="center" vertical="center" wrapText="1"/>
    </xf>
    <xf numFmtId="0" fontId="17" fillId="0" borderId="1" xfId="225" applyFont="1" applyFill="1" applyBorder="1" applyAlignment="1">
      <alignment horizontal="center" vertical="center" wrapText="1"/>
    </xf>
    <xf numFmtId="49" fontId="0" fillId="0" borderId="1" xfId="889" applyNumberFormat="1" applyFont="1" applyFill="1" applyBorder="1" applyAlignment="1">
      <alignment horizontal="center" vertical="center" wrapText="1"/>
    </xf>
    <xf numFmtId="49" fontId="18" fillId="0" borderId="1" xfId="889" applyNumberFormat="1" applyFont="1" applyFill="1" applyBorder="1" applyAlignment="1">
      <alignment horizontal="center" vertical="center" wrapText="1"/>
    </xf>
    <xf numFmtId="0" fontId="6" fillId="0" borderId="10" xfId="897" applyFont="1" applyFill="1" applyBorder="1" applyAlignment="1">
      <alignment horizontal="center" vertical="center" wrapText="1"/>
    </xf>
    <xf numFmtId="49" fontId="18" fillId="0" borderId="1" xfId="889" applyNumberFormat="1" applyFont="1" applyFill="1" applyBorder="1" applyAlignment="1">
      <alignment horizontal="left" vertical="center" wrapText="1"/>
    </xf>
    <xf numFmtId="49" fontId="15" fillId="0" borderId="1" xfId="889" applyNumberFormat="1" applyFont="1" applyFill="1" applyBorder="1" applyAlignment="1">
      <alignment horizontal="center" vertical="top" wrapText="1"/>
    </xf>
    <xf numFmtId="49" fontId="16" fillId="0" borderId="1" xfId="889" applyNumberFormat="1" applyFont="1" applyFill="1" applyBorder="1" applyAlignment="1">
      <alignment horizontal="center" vertical="center" wrapText="1"/>
    </xf>
    <xf numFmtId="49" fontId="11" fillId="0" borderId="1" xfId="889" applyNumberFormat="1" applyFont="1" applyFill="1" applyBorder="1" applyAlignment="1">
      <alignment horizontal="left" vertical="center" wrapText="1"/>
    </xf>
    <xf numFmtId="49" fontId="16" fillId="0" borderId="1" xfId="889" applyNumberFormat="1" applyFont="1" applyFill="1" applyBorder="1" applyAlignment="1">
      <alignment horizontal="center" vertical="top" wrapText="1"/>
    </xf>
    <xf numFmtId="0" fontId="19" fillId="0" borderId="0" xfId="0" applyFont="1" applyFill="1" applyBorder="1" applyAlignment="1">
      <alignment vertical="center"/>
    </xf>
    <xf numFmtId="0" fontId="6" fillId="0" borderId="0" xfId="0" applyFont="1" applyFill="1" applyBorder="1" applyAlignment="1">
      <alignment vertical="center"/>
    </xf>
    <xf numFmtId="0" fontId="15" fillId="0" borderId="0" xfId="0" applyFont="1" applyFill="1" applyBorder="1" applyAlignment="1">
      <alignment vertical="center"/>
    </xf>
    <xf numFmtId="0" fontId="3"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wrapText="1"/>
    </xf>
    <xf numFmtId="199" fontId="23" fillId="0" borderId="1" xfId="0" applyNumberFormat="1" applyFont="1" applyFill="1" applyBorder="1" applyAlignment="1">
      <alignment horizontal="left" vertical="center" wrapText="1"/>
    </xf>
    <xf numFmtId="199" fontId="23" fillId="0" borderId="1" xfId="0" applyNumberFormat="1" applyFont="1" applyFill="1" applyBorder="1" applyAlignment="1">
      <alignment horizontal="center"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4"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0" fontId="22" fillId="0" borderId="1" xfId="0" applyFont="1" applyFill="1" applyBorder="1" applyAlignment="1">
      <alignment vertical="center"/>
    </xf>
    <xf numFmtId="198" fontId="23" fillId="0" borderId="1" xfId="23" applyNumberFormat="1" applyFont="1" applyFill="1" applyBorder="1" applyAlignment="1">
      <alignment horizontal="right" vertical="center" wrapText="1"/>
    </xf>
    <xf numFmtId="0" fontId="23" fillId="0" borderId="1" xfId="0" applyFont="1" applyFill="1" applyBorder="1" applyAlignment="1">
      <alignment horizontal="left" vertical="center"/>
    </xf>
    <xf numFmtId="0" fontId="22" fillId="0" borderId="1" xfId="0" applyFont="1" applyFill="1" applyBorder="1" applyAlignment="1">
      <alignment horizontal="left"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2" fillId="0" borderId="1" xfId="0" applyFont="1" applyFill="1" applyBorder="1" applyAlignment="1">
      <alignment horizontal="left" vertical="center" wrapText="1"/>
    </xf>
    <xf numFmtId="195" fontId="23" fillId="0" borderId="1" xfId="23" applyNumberFormat="1" applyFont="1" applyFill="1" applyBorder="1" applyAlignment="1">
      <alignment horizontal="right" vertical="center" wrapText="1"/>
    </xf>
    <xf numFmtId="0" fontId="23" fillId="0" borderId="1" xfId="0" applyFont="1" applyFill="1" applyBorder="1" applyAlignment="1">
      <alignment horizontal="left" vertical="center" wrapText="1"/>
    </xf>
    <xf numFmtId="0" fontId="24" fillId="0" borderId="0" xfId="0" applyFont="1" applyFill="1" applyBorder="1" applyAlignment="1">
      <alignment vertical="center" wrapText="1"/>
    </xf>
    <xf numFmtId="0" fontId="21" fillId="0" borderId="0" xfId="0" applyFont="1" applyFill="1" applyBorder="1" applyAlignment="1">
      <alignment vertical="center" wrapText="1"/>
    </xf>
    <xf numFmtId="0" fontId="23" fillId="0" borderId="0" xfId="0" applyFont="1" applyFill="1" applyBorder="1" applyAlignment="1">
      <alignment vertical="center" wrapText="1"/>
    </xf>
    <xf numFmtId="0" fontId="23" fillId="0" borderId="1" xfId="0" applyFont="1" applyFill="1" applyBorder="1" applyAlignment="1">
      <alignment vertical="center" wrapText="1"/>
    </xf>
    <xf numFmtId="195" fontId="23" fillId="0" borderId="1" xfId="23" applyNumberFormat="1" applyFont="1" applyFill="1" applyBorder="1" applyAlignment="1">
      <alignment vertical="center" wrapText="1"/>
    </xf>
    <xf numFmtId="4" fontId="23" fillId="0" borderId="1" xfId="0" applyNumberFormat="1" applyFont="1" applyFill="1" applyBorder="1" applyAlignment="1">
      <alignmen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1" fillId="0" borderId="0" xfId="0" applyFont="1" applyFill="1" applyBorder="1" applyAlignment="1">
      <alignment horizontal="right" vertical="center" wrapText="1"/>
    </xf>
    <xf numFmtId="195" fontId="17" fillId="0" borderId="1" xfId="23" applyNumberFormat="1" applyFont="1" applyFill="1" applyBorder="1" applyAlignment="1">
      <alignment vertical="center" wrapText="1"/>
    </xf>
    <xf numFmtId="4" fontId="17" fillId="0" borderId="1" xfId="0" applyNumberFormat="1" applyFont="1" applyFill="1" applyBorder="1" applyAlignment="1">
      <alignment vertical="center" wrapText="1"/>
    </xf>
    <xf numFmtId="0" fontId="14" fillId="0" borderId="0" xfId="0" applyFont="1" applyFill="1" applyBorder="1" applyAlignment="1">
      <alignment vertical="center"/>
    </xf>
    <xf numFmtId="0" fontId="18" fillId="0" borderId="0" xfId="0" applyFont="1" applyFill="1" applyBorder="1" applyAlignment="1">
      <alignment vertical="center"/>
    </xf>
    <xf numFmtId="0" fontId="2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3" fillId="0" borderId="0" xfId="745" applyNumberFormat="1" applyFont="1" applyFill="1" applyAlignment="1" applyProtection="1">
      <alignment horizontal="center" vertical="center" wrapText="1"/>
    </xf>
    <xf numFmtId="0" fontId="27" fillId="0" borderId="1" xfId="0" applyFont="1" applyFill="1" applyBorder="1" applyAlignment="1">
      <alignment vertical="center" wrapText="1"/>
    </xf>
    <xf numFmtId="0" fontId="17" fillId="0" borderId="1" xfId="0" applyFont="1" applyFill="1" applyBorder="1" applyAlignment="1">
      <alignment horizontal="center" vertical="center" wrapText="1"/>
    </xf>
    <xf numFmtId="195" fontId="5" fillId="0" borderId="1" xfId="23" applyNumberFormat="1" applyFont="1" applyBorder="1" applyAlignment="1">
      <alignment horizontal="center" vertical="center" wrapText="1"/>
    </xf>
    <xf numFmtId="195" fontId="7" fillId="0" borderId="1" xfId="23" applyNumberFormat="1" applyFont="1" applyBorder="1" applyAlignment="1">
      <alignment horizontal="center" vertical="center" wrapText="1"/>
    </xf>
    <xf numFmtId="195" fontId="27" fillId="0" borderId="1" xfId="23" applyNumberFormat="1" applyFont="1" applyBorder="1" applyAlignment="1">
      <alignment horizontal="center" vertical="center" wrapText="1"/>
    </xf>
    <xf numFmtId="195" fontId="17" fillId="0" borderId="1" xfId="23" applyNumberFormat="1" applyFont="1" applyBorder="1" applyAlignment="1">
      <alignment horizontal="center" vertical="center" wrapText="1"/>
    </xf>
    <xf numFmtId="0" fontId="11" fillId="0" borderId="0" xfId="745" applyFill="1" applyAlignment="1"/>
    <xf numFmtId="0" fontId="11" fillId="0" borderId="0" xfId="745" applyAlignment="1"/>
    <xf numFmtId="0" fontId="11" fillId="0" borderId="0" xfId="745" applyAlignment="1">
      <alignment horizontal="right" vertical="center"/>
    </xf>
    <xf numFmtId="0" fontId="3" fillId="0" borderId="0" xfId="745" applyNumberFormat="1" applyFont="1" applyFill="1" applyAlignment="1" applyProtection="1">
      <alignment horizontal="right" vertical="center" wrapText="1"/>
    </xf>
    <xf numFmtId="0" fontId="14" fillId="0" borderId="0" xfId="800" applyFont="1" applyAlignment="1" applyProtection="1">
      <alignment horizontal="left" vertical="center"/>
    </xf>
    <xf numFmtId="204" fontId="28" fillId="0" borderId="0" xfId="800" applyNumberFormat="1" applyFont="1" applyAlignment="1">
      <alignment horizontal="right" vertical="center"/>
    </xf>
    <xf numFmtId="0" fontId="28" fillId="0" borderId="0" xfId="800" applyFont="1" applyAlignment="1">
      <alignment horizontal="right" vertical="center"/>
    </xf>
    <xf numFmtId="203" fontId="28" fillId="0" borderId="0" xfId="800" applyNumberFormat="1" applyFont="1" applyFill="1" applyBorder="1" applyAlignment="1" applyProtection="1">
      <alignment horizontal="right" vertical="center"/>
    </xf>
    <xf numFmtId="2" fontId="27" fillId="0" borderId="1" xfId="799" applyNumberFormat="1" applyFont="1" applyFill="1" applyBorder="1" applyAlignment="1" applyProtection="1">
      <alignment horizontal="center" vertical="center" wrapText="1"/>
    </xf>
    <xf numFmtId="178" fontId="27" fillId="0" borderId="1" xfId="1012" applyNumberFormat="1" applyFont="1" applyBorder="1" applyAlignment="1">
      <alignment horizontal="center" vertical="center" wrapText="1"/>
    </xf>
    <xf numFmtId="0" fontId="11" fillId="0" borderId="0" xfId="546" applyAlignment="1">
      <alignment horizontal="center" vertical="center"/>
    </xf>
    <xf numFmtId="49" fontId="27" fillId="0" borderId="1" xfId="801" applyNumberFormat="1" applyFont="1" applyFill="1" applyBorder="1" applyAlignment="1" applyProtection="1">
      <alignment horizontal="left" vertical="center"/>
    </xf>
    <xf numFmtId="202" fontId="27" fillId="0" borderId="1" xfId="23" applyNumberFormat="1" applyFont="1" applyFill="1" applyBorder="1" applyAlignment="1">
      <alignment horizontal="right" vertical="center" wrapText="1"/>
    </xf>
    <xf numFmtId="177" fontId="27" fillId="0" borderId="1" xfId="800" applyNumberFormat="1" applyFont="1" applyFill="1" applyBorder="1" applyAlignment="1" applyProtection="1">
      <alignment horizontal="right" vertical="center" wrapText="1"/>
    </xf>
    <xf numFmtId="49" fontId="17" fillId="0" borderId="1" xfId="801" applyNumberFormat="1" applyFont="1" applyFill="1" applyBorder="1" applyAlignment="1" applyProtection="1">
      <alignment horizontal="left" vertical="center"/>
    </xf>
    <xf numFmtId="202" fontId="17" fillId="0" borderId="1" xfId="934" applyNumberFormat="1" applyFont="1" applyFill="1" applyBorder="1" applyAlignment="1">
      <alignment horizontal="right" vertical="center" wrapText="1"/>
    </xf>
    <xf numFmtId="202" fontId="17" fillId="0" borderId="1" xfId="23" applyNumberFormat="1" applyFont="1" applyFill="1" applyBorder="1" applyAlignment="1" applyProtection="1">
      <alignment vertical="center" wrapText="1"/>
    </xf>
    <xf numFmtId="177" fontId="17" fillId="0" borderId="1" xfId="833" applyNumberFormat="1" applyFont="1" applyFill="1" applyBorder="1" applyAlignment="1">
      <alignment horizontal="right" vertical="center" wrapText="1"/>
    </xf>
    <xf numFmtId="202" fontId="27" fillId="0" borderId="1" xfId="934" applyNumberFormat="1" applyFont="1" applyFill="1" applyBorder="1" applyAlignment="1">
      <alignment horizontal="right" vertical="center" wrapText="1"/>
    </xf>
    <xf numFmtId="202" fontId="27" fillId="0" borderId="1" xfId="23" applyNumberFormat="1" applyFont="1" applyFill="1" applyBorder="1" applyAlignment="1" applyProtection="1">
      <alignment horizontal="right" vertical="center" wrapText="1"/>
    </xf>
    <xf numFmtId="177" fontId="27" fillId="0" borderId="1" xfId="833" applyNumberFormat="1" applyFont="1" applyFill="1" applyBorder="1" applyAlignment="1">
      <alignment horizontal="right" vertical="center" wrapText="1"/>
    </xf>
    <xf numFmtId="202" fontId="17" fillId="0" borderId="1" xfId="23" applyNumberFormat="1" applyFont="1" applyFill="1" applyBorder="1" applyAlignment="1" applyProtection="1">
      <alignment horizontal="right" vertical="center" wrapText="1"/>
    </xf>
    <xf numFmtId="202" fontId="17" fillId="0" borderId="1" xfId="23" applyNumberFormat="1" applyFont="1" applyFill="1" applyBorder="1" applyAlignment="1">
      <alignment horizontal="right" vertical="center" wrapText="1"/>
    </xf>
    <xf numFmtId="177" fontId="17" fillId="0" borderId="1" xfId="800" applyNumberFormat="1" applyFont="1" applyFill="1" applyBorder="1" applyAlignment="1" applyProtection="1">
      <alignment horizontal="right" vertical="center" wrapText="1"/>
    </xf>
    <xf numFmtId="49" fontId="17" fillId="0" borderId="1" xfId="801" applyNumberFormat="1" applyFont="1" applyFill="1" applyBorder="1" applyAlignment="1" applyProtection="1">
      <alignment horizontal="left" vertical="center" wrapText="1"/>
    </xf>
    <xf numFmtId="49" fontId="27" fillId="0" borderId="1" xfId="759" applyNumberFormat="1" applyFont="1" applyFill="1" applyBorder="1" applyAlignment="1" applyProtection="1">
      <alignment horizontal="distributed" vertical="center"/>
    </xf>
    <xf numFmtId="3" fontId="17" fillId="0" borderId="1" xfId="23" applyNumberFormat="1" applyFont="1" applyFill="1" applyBorder="1" applyAlignment="1">
      <alignment horizontal="right" vertical="center" wrapText="1"/>
    </xf>
    <xf numFmtId="177" fontId="17" fillId="0" borderId="1" xfId="0" applyNumberFormat="1" applyFont="1" applyBorder="1" applyAlignment="1">
      <alignment horizontal="right" vertical="center" wrapText="1"/>
    </xf>
    <xf numFmtId="3" fontId="27" fillId="0" borderId="1" xfId="23" applyNumberFormat="1" applyFont="1" applyFill="1" applyBorder="1" applyAlignment="1">
      <alignment horizontal="right" vertical="center" wrapText="1"/>
    </xf>
    <xf numFmtId="49" fontId="27" fillId="0" borderId="1" xfId="759" applyNumberFormat="1" applyFont="1" applyFill="1" applyBorder="1" applyAlignment="1" applyProtection="1">
      <alignment horizontal="left" vertical="center"/>
    </xf>
    <xf numFmtId="202" fontId="11" fillId="0" borderId="0" xfId="745" applyNumberFormat="1" applyAlignment="1">
      <alignment horizontal="right" vertical="center"/>
    </xf>
    <xf numFmtId="0" fontId="11" fillId="0" borderId="0" xfId="546" applyFill="1" applyAlignment="1"/>
    <xf numFmtId="0" fontId="11" fillId="0" borderId="0" xfId="546" applyAlignment="1"/>
    <xf numFmtId="0" fontId="3" fillId="0" borderId="0" xfId="546" applyNumberFormat="1" applyFont="1" applyFill="1" applyAlignment="1" applyProtection="1">
      <alignment horizontal="center" vertical="center" wrapText="1"/>
    </xf>
    <xf numFmtId="0" fontId="17" fillId="0" borderId="0" xfId="546" applyFont="1" applyFill="1" applyAlignment="1" applyProtection="1">
      <alignment horizontal="left" vertical="center"/>
    </xf>
    <xf numFmtId="204" fontId="17" fillId="0" borderId="0" xfId="546" applyNumberFormat="1" applyFont="1" applyFill="1" applyAlignment="1" applyProtection="1">
      <alignment horizontal="right"/>
    </xf>
    <xf numFmtId="0" fontId="29" fillId="0" borderId="0" xfId="546" applyFont="1" applyFill="1" applyAlignment="1">
      <alignment vertical="center"/>
    </xf>
    <xf numFmtId="0" fontId="17" fillId="0" borderId="0" xfId="546" applyFont="1" applyFill="1" applyAlignment="1">
      <alignment horizontal="right" vertical="center"/>
    </xf>
    <xf numFmtId="0" fontId="27" fillId="0" borderId="1" xfId="546" applyNumberFormat="1" applyFont="1" applyFill="1" applyBorder="1" applyAlignment="1" applyProtection="1">
      <alignment horizontal="center" vertical="center"/>
    </xf>
    <xf numFmtId="49" fontId="27" fillId="0" borderId="1" xfId="344" applyNumberFormat="1" applyFont="1" applyFill="1" applyBorder="1" applyAlignment="1" applyProtection="1">
      <alignment vertical="center"/>
    </xf>
    <xf numFmtId="202" fontId="27" fillId="0" borderId="1" xfId="722" applyNumberFormat="1" applyFont="1" applyFill="1" applyBorder="1" applyAlignment="1">
      <alignment horizontal="right" vertical="center" wrapText="1"/>
    </xf>
    <xf numFmtId="177" fontId="27" fillId="0" borderId="1" xfId="32" applyNumberFormat="1" applyFont="1" applyFill="1" applyBorder="1" applyAlignment="1">
      <alignment horizontal="right" vertical="center" wrapText="1"/>
    </xf>
    <xf numFmtId="49" fontId="17" fillId="0" borderId="1" xfId="344" applyNumberFormat="1" applyFont="1" applyFill="1" applyBorder="1" applyAlignment="1" applyProtection="1">
      <alignment vertical="center"/>
    </xf>
    <xf numFmtId="202" fontId="17" fillId="0" borderId="1" xfId="722" applyNumberFormat="1" applyFont="1" applyFill="1" applyBorder="1" applyAlignment="1">
      <alignment horizontal="right" vertical="center" wrapText="1"/>
    </xf>
    <xf numFmtId="177" fontId="17" fillId="0" borderId="1" xfId="32" applyNumberFormat="1" applyFont="1" applyFill="1" applyBorder="1" applyAlignment="1" applyProtection="1">
      <alignment horizontal="right" vertical="center" wrapText="1"/>
    </xf>
    <xf numFmtId="49" fontId="27" fillId="0" borderId="1" xfId="344" applyNumberFormat="1" applyFont="1" applyFill="1" applyBorder="1" applyAlignment="1" applyProtection="1">
      <alignment vertical="center" wrapText="1"/>
    </xf>
    <xf numFmtId="177" fontId="27" fillId="0" borderId="1" xfId="32" applyNumberFormat="1" applyFont="1" applyFill="1" applyBorder="1" applyAlignment="1" applyProtection="1">
      <alignment horizontal="right" vertical="center" wrapText="1"/>
    </xf>
    <xf numFmtId="177" fontId="17" fillId="0" borderId="1" xfId="32" applyNumberFormat="1" applyFont="1" applyFill="1" applyBorder="1" applyAlignment="1">
      <alignment horizontal="right" vertical="center" wrapText="1"/>
    </xf>
    <xf numFmtId="191" fontId="11" fillId="0" borderId="1" xfId="0" applyNumberFormat="1" applyFont="1" applyFill="1" applyBorder="1" applyAlignment="1">
      <alignment horizontal="right" vertical="center"/>
    </xf>
    <xf numFmtId="202" fontId="17" fillId="0" borderId="1" xfId="951" applyNumberFormat="1" applyFont="1" applyFill="1" applyBorder="1" applyAlignment="1">
      <alignment horizontal="right" vertical="center" wrapText="1"/>
    </xf>
    <xf numFmtId="177" fontId="17" fillId="2" borderId="1" xfId="32" applyNumberFormat="1" applyFont="1" applyFill="1" applyBorder="1" applyAlignment="1" applyProtection="1">
      <alignment horizontal="right" vertical="center" wrapText="1"/>
    </xf>
    <xf numFmtId="177" fontId="4" fillId="0" borderId="1" xfId="32" applyNumberFormat="1" applyFont="1" applyFill="1" applyBorder="1" applyAlignment="1" applyProtection="1">
      <alignment horizontal="right" vertical="center" wrapText="1"/>
    </xf>
    <xf numFmtId="202" fontId="11" fillId="0" borderId="0" xfId="546" applyNumberFormat="1" applyAlignment="1"/>
    <xf numFmtId="0" fontId="11" fillId="0" borderId="0" xfId="782" applyFill="1" applyAlignment="1"/>
    <xf numFmtId="0" fontId="11" fillId="0" borderId="0" xfId="782" applyAlignment="1"/>
    <xf numFmtId="0" fontId="30" fillId="0" borderId="0" xfId="782" applyNumberFormat="1" applyFont="1" applyFill="1" applyAlignment="1" applyProtection="1">
      <alignment horizontal="center" vertical="center" wrapText="1"/>
    </xf>
    <xf numFmtId="0" fontId="14" fillId="0" borderId="0" xfId="560" applyFont="1" applyAlignment="1" applyProtection="1">
      <alignment horizontal="left" vertical="center"/>
    </xf>
    <xf numFmtId="0" fontId="28" fillId="0" borderId="0" xfId="560" applyFont="1" applyAlignment="1"/>
    <xf numFmtId="185" fontId="28" fillId="0" borderId="0" xfId="560" applyNumberFormat="1" applyFont="1" applyAlignment="1"/>
    <xf numFmtId="203" fontId="8" fillId="0" borderId="0" xfId="560" applyNumberFormat="1" applyFont="1" applyFill="1" applyBorder="1" applyAlignment="1" applyProtection="1">
      <alignment horizontal="right" vertical="center"/>
    </xf>
    <xf numFmtId="0" fontId="11" fillId="0" borderId="0" xfId="782" applyAlignment="1">
      <alignment horizontal="center" vertical="center"/>
    </xf>
    <xf numFmtId="0" fontId="31" fillId="0" borderId="0" xfId="1011" applyFont="1" applyAlignment="1">
      <alignment horizontal="center" vertical="center"/>
    </xf>
    <xf numFmtId="49" fontId="27" fillId="0" borderId="1" xfId="801" applyNumberFormat="1" applyFont="1" applyFill="1" applyBorder="1" applyAlignment="1" applyProtection="1">
      <alignment horizontal="left" vertical="center" wrapText="1"/>
    </xf>
    <xf numFmtId="202" fontId="8" fillId="0" borderId="1" xfId="23" applyNumberFormat="1" applyFont="1" applyFill="1" applyBorder="1" applyAlignment="1" applyProtection="1">
      <alignment vertical="center" wrapText="1"/>
    </xf>
    <xf numFmtId="202" fontId="17" fillId="2" borderId="1" xfId="23" applyNumberFormat="1" applyFont="1" applyFill="1" applyBorder="1" applyAlignment="1" applyProtection="1">
      <alignment horizontal="right" vertical="center" wrapText="1"/>
    </xf>
    <xf numFmtId="49" fontId="27" fillId="0" borderId="1" xfId="759" applyNumberFormat="1" applyFont="1" applyFill="1" applyBorder="1" applyAlignment="1" applyProtection="1">
      <alignment horizontal="left" vertical="center" wrapText="1"/>
    </xf>
    <xf numFmtId="202" fontId="11" fillId="0" borderId="0" xfId="782" applyNumberFormat="1" applyAlignment="1"/>
    <xf numFmtId="0" fontId="11" fillId="0" borderId="0" xfId="782" applyAlignment="1">
      <alignment vertical="center"/>
    </xf>
    <xf numFmtId="0" fontId="17" fillId="0" borderId="0" xfId="782" applyFont="1" applyFill="1" applyAlignment="1" applyProtection="1">
      <alignment horizontal="left" vertical="center"/>
    </xf>
    <xf numFmtId="4" fontId="17" fillId="0" borderId="0" xfId="782" applyNumberFormat="1" applyFont="1" applyFill="1" applyAlignment="1" applyProtection="1">
      <alignment horizontal="right" vertical="center"/>
    </xf>
    <xf numFmtId="185" fontId="29" fillId="0" borderId="0" xfId="782" applyNumberFormat="1" applyFont="1" applyFill="1" applyAlignment="1">
      <alignment vertical="center"/>
    </xf>
    <xf numFmtId="0" fontId="17" fillId="0" borderId="0" xfId="782" applyFont="1" applyFill="1" applyAlignment="1">
      <alignment horizontal="right" vertical="center"/>
    </xf>
    <xf numFmtId="0" fontId="27" fillId="0" borderId="1" xfId="778" applyNumberFormat="1" applyFont="1" applyFill="1" applyBorder="1" applyAlignment="1" applyProtection="1">
      <alignment horizontal="center" vertical="center"/>
    </xf>
    <xf numFmtId="49" fontId="27" fillId="0" borderId="1" xfId="783" applyNumberFormat="1" applyFont="1" applyFill="1" applyBorder="1" applyAlignment="1" applyProtection="1">
      <alignment vertical="center"/>
    </xf>
    <xf numFmtId="202" fontId="27" fillId="0" borderId="1" xfId="951" applyNumberFormat="1" applyFont="1" applyBorder="1" applyAlignment="1">
      <alignment horizontal="right" vertical="center" wrapText="1"/>
    </xf>
    <xf numFmtId="202" fontId="27" fillId="0" borderId="1" xfId="722" applyNumberFormat="1" applyFont="1" applyBorder="1" applyAlignment="1">
      <alignment horizontal="right" vertical="center" wrapText="1"/>
    </xf>
    <xf numFmtId="0" fontId="31" fillId="0" borderId="0" xfId="1011" applyFont="1">
      <alignment vertical="center"/>
    </xf>
    <xf numFmtId="49" fontId="17" fillId="0" borderId="1" xfId="783" applyNumberFormat="1" applyFont="1" applyFill="1" applyBorder="1" applyAlignment="1" applyProtection="1">
      <alignment vertical="center"/>
    </xf>
    <xf numFmtId="202" fontId="17" fillId="0" borderId="1" xfId="951" applyNumberFormat="1" applyFont="1" applyBorder="1" applyAlignment="1">
      <alignment horizontal="right" vertical="center" wrapText="1"/>
    </xf>
    <xf numFmtId="202" fontId="17" fillId="0" borderId="1" xfId="722" applyNumberFormat="1" applyFont="1" applyBorder="1" applyAlignment="1">
      <alignment horizontal="right" vertical="center" wrapText="1"/>
    </xf>
    <xf numFmtId="202" fontId="27" fillId="0" borderId="1" xfId="951" applyNumberFormat="1" applyFont="1" applyFill="1" applyBorder="1" applyAlignment="1">
      <alignment horizontal="right" vertical="center" wrapText="1"/>
    </xf>
    <xf numFmtId="202" fontId="17" fillId="2" borderId="1" xfId="722" applyNumberFormat="1" applyFont="1" applyFill="1" applyBorder="1" applyAlignment="1">
      <alignment horizontal="right" vertical="center" wrapText="1"/>
    </xf>
    <xf numFmtId="49" fontId="27" fillId="0" borderId="1" xfId="759" applyNumberFormat="1" applyFont="1" applyFill="1" applyBorder="1" applyAlignment="1" applyProtection="1">
      <alignment vertical="center"/>
    </xf>
    <xf numFmtId="0" fontId="11" fillId="0" borderId="0" xfId="1012">
      <alignment vertical="center"/>
    </xf>
    <xf numFmtId="0" fontId="10" fillId="0" borderId="0" xfId="1012" applyFont="1" applyAlignment="1">
      <alignment horizontal="center" vertical="center" wrapText="1"/>
    </xf>
    <xf numFmtId="0" fontId="11" fillId="0" borderId="0" xfId="1012" applyFill="1">
      <alignment vertical="center"/>
    </xf>
    <xf numFmtId="0" fontId="2" fillId="0" borderId="0" xfId="0" applyFont="1" applyFill="1" applyAlignment="1">
      <alignment vertical="center"/>
    </xf>
    <xf numFmtId="0" fontId="32" fillId="0" borderId="0" xfId="834" applyFont="1" applyAlignment="1">
      <alignment horizontal="center" vertical="center" shrinkToFit="1"/>
    </xf>
    <xf numFmtId="0" fontId="12" fillId="0" borderId="0" xfId="834" applyFont="1" applyAlignment="1">
      <alignment horizontal="center" vertical="center" shrinkToFit="1"/>
    </xf>
    <xf numFmtId="0" fontId="14" fillId="0" borderId="0" xfId="834" applyFont="1" applyBorder="1" applyAlignment="1">
      <alignment horizontal="left" vertical="center" wrapText="1"/>
    </xf>
    <xf numFmtId="0" fontId="14" fillId="0" borderId="0" xfId="0" applyFont="1" applyFill="1" applyAlignment="1">
      <alignment horizontal="right"/>
    </xf>
    <xf numFmtId="0" fontId="27" fillId="0" borderId="1" xfId="1015" applyFont="1" applyBorder="1" applyAlignment="1">
      <alignment horizontal="center" vertical="center"/>
    </xf>
    <xf numFmtId="49" fontId="27" fillId="0" borderId="1" xfId="0" applyNumberFormat="1" applyFont="1" applyFill="1" applyBorder="1" applyAlignment="1" applyProtection="1">
      <alignment vertical="center" wrapText="1"/>
    </xf>
    <xf numFmtId="202" fontId="17" fillId="0" borderId="1" xfId="23" applyNumberFormat="1" applyFont="1" applyBorder="1" applyAlignment="1">
      <alignment horizontal="right" vertical="center" wrapText="1"/>
    </xf>
    <xf numFmtId="0" fontId="17" fillId="0" borderId="1" xfId="51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33" fillId="0" borderId="1" xfId="1012" applyFont="1" applyFill="1" applyBorder="1">
      <alignment vertical="center"/>
    </xf>
    <xf numFmtId="0" fontId="11" fillId="0" borderId="0" xfId="1012" applyAlignment="1">
      <alignment horizontal="left" vertical="center" wrapText="1"/>
    </xf>
    <xf numFmtId="0" fontId="11" fillId="0" borderId="0" xfId="1012" applyAlignment="1">
      <alignment horizontal="left" vertical="top" wrapText="1"/>
    </xf>
    <xf numFmtId="0" fontId="12" fillId="0" borderId="0" xfId="833" applyFont="1" applyFill="1" applyAlignment="1">
      <alignment horizontal="center" vertical="center" shrinkToFit="1"/>
    </xf>
    <xf numFmtId="0" fontId="14" fillId="0" borderId="0" xfId="833" applyFont="1" applyFill="1" applyAlignment="1">
      <alignment horizontal="left" vertical="center" wrapText="1"/>
    </xf>
    <xf numFmtId="178" fontId="17" fillId="0" borderId="0" xfId="1013" applyNumberFormat="1" applyFont="1" applyFill="1" applyBorder="1" applyAlignment="1">
      <alignment horizontal="right" vertical="center"/>
    </xf>
    <xf numFmtId="0" fontId="27" fillId="0" borderId="1" xfId="1013" applyFont="1" applyFill="1" applyBorder="1" applyAlignment="1">
      <alignment horizontal="center" vertical="center"/>
    </xf>
    <xf numFmtId="178" fontId="27" fillId="0" borderId="1" xfId="1012" applyNumberFormat="1" applyFont="1" applyFill="1" applyBorder="1" applyAlignment="1">
      <alignment horizontal="center" vertical="center" wrapText="1"/>
    </xf>
    <xf numFmtId="0" fontId="0" fillId="0" borderId="0" xfId="0" applyFont="1" applyAlignment="1"/>
    <xf numFmtId="202" fontId="27" fillId="0" borderId="1" xfId="1012" applyNumberFormat="1" applyFont="1" applyFill="1" applyBorder="1" applyAlignment="1">
      <alignment horizontal="right" vertical="center" wrapText="1"/>
    </xf>
    <xf numFmtId="202" fontId="17" fillId="0" borderId="1" xfId="1012" applyNumberFormat="1" applyFont="1" applyFill="1" applyBorder="1" applyAlignment="1">
      <alignment horizontal="right" vertical="center" wrapText="1"/>
    </xf>
    <xf numFmtId="177" fontId="17" fillId="0" borderId="1" xfId="1012" applyNumberFormat="1" applyFont="1" applyFill="1" applyBorder="1" applyAlignment="1">
      <alignment horizontal="right" vertical="center" wrapText="1"/>
    </xf>
    <xf numFmtId="0" fontId="17" fillId="0" borderId="1" xfId="510" applyNumberFormat="1" applyFont="1" applyFill="1" applyBorder="1" applyAlignment="1">
      <alignment horizontal="left" vertical="center" wrapText="1" indent="1"/>
    </xf>
    <xf numFmtId="177" fontId="17" fillId="0" borderId="1" xfId="1012" applyNumberFormat="1" applyFont="1" applyBorder="1" applyAlignment="1">
      <alignment horizontal="right" vertical="center" wrapText="1"/>
    </xf>
    <xf numFmtId="177" fontId="27" fillId="0" borderId="1" xfId="1012" applyNumberFormat="1" applyFont="1" applyFill="1" applyBorder="1" applyAlignment="1">
      <alignment horizontal="right" vertical="center" wrapText="1"/>
    </xf>
    <xf numFmtId="177" fontId="27" fillId="0" borderId="1" xfId="1012" applyNumberFormat="1" applyFont="1" applyBorder="1" applyAlignment="1">
      <alignment horizontal="right" vertical="center" wrapText="1"/>
    </xf>
    <xf numFmtId="49" fontId="17" fillId="0" borderId="1" xfId="0" applyNumberFormat="1" applyFont="1" applyFill="1" applyBorder="1" applyAlignment="1" applyProtection="1">
      <alignment vertical="center" wrapText="1"/>
    </xf>
    <xf numFmtId="0" fontId="27" fillId="0" borderId="1" xfId="1012" applyFont="1" applyFill="1" applyBorder="1" applyAlignment="1">
      <alignment horizontal="distributed" vertical="center" wrapText="1"/>
    </xf>
    <xf numFmtId="0" fontId="27" fillId="0" borderId="1" xfId="510" applyNumberFormat="1" applyFont="1" applyFill="1" applyBorder="1" applyAlignment="1">
      <alignment horizontal="left" vertical="center" wrapText="1"/>
    </xf>
    <xf numFmtId="202" fontId="14" fillId="0" borderId="1" xfId="0" applyNumberFormat="1" applyFont="1" applyFill="1" applyBorder="1" applyAlignment="1">
      <alignment horizontal="right" vertical="center" wrapText="1"/>
    </xf>
    <xf numFmtId="0" fontId="27" fillId="0" borderId="1" xfId="1012" applyFont="1" applyFill="1" applyBorder="1" applyAlignment="1">
      <alignment horizontal="left" vertical="center" wrapText="1"/>
    </xf>
    <xf numFmtId="202" fontId="13" fillId="0" borderId="1" xfId="0" applyNumberFormat="1" applyFont="1" applyFill="1" applyBorder="1" applyAlignment="1">
      <alignment horizontal="right" vertical="center" wrapText="1"/>
    </xf>
    <xf numFmtId="41" fontId="0" fillId="0" borderId="0" xfId="0" applyNumberFormat="1" applyAlignment="1"/>
    <xf numFmtId="202" fontId="0" fillId="0" borderId="0" xfId="0" applyNumberFormat="1" applyAlignment="1"/>
    <xf numFmtId="0" fontId="11" fillId="0" borderId="0" xfId="510" applyAlignment="1"/>
    <xf numFmtId="0" fontId="34" fillId="3" borderId="0" xfId="510" applyFont="1" applyFill="1" applyAlignment="1"/>
    <xf numFmtId="0" fontId="12" fillId="0" borderId="0" xfId="833" applyFont="1" applyAlignment="1">
      <alignment horizontal="center" vertical="center" shrinkToFit="1"/>
    </xf>
    <xf numFmtId="0" fontId="35" fillId="3" borderId="0" xfId="833" applyFont="1" applyFill="1" applyAlignment="1">
      <alignment horizontal="center" vertical="center" shrinkToFit="1"/>
    </xf>
    <xf numFmtId="0" fontId="14" fillId="0" borderId="0" xfId="833" applyFont="1" applyAlignment="1">
      <alignment horizontal="left" vertical="center" wrapText="1"/>
    </xf>
    <xf numFmtId="0" fontId="36" fillId="0" borderId="0" xfId="833" applyFont="1" applyFill="1" applyAlignment="1">
      <alignment horizontal="left" vertical="center" wrapText="1"/>
    </xf>
    <xf numFmtId="0" fontId="17" fillId="0" borderId="0" xfId="510" applyFont="1" applyAlignment="1">
      <alignment horizontal="right" vertical="center"/>
    </xf>
    <xf numFmtId="0" fontId="27" fillId="0" borderId="1" xfId="510" applyFont="1" applyFill="1" applyBorder="1" applyAlignment="1">
      <alignment horizontal="center" vertical="center" wrapText="1"/>
    </xf>
    <xf numFmtId="202" fontId="37" fillId="0" borderId="1" xfId="23" applyNumberFormat="1" applyFont="1" applyFill="1" applyBorder="1" applyAlignment="1">
      <alignment horizontal="right" vertical="center" wrapText="1"/>
    </xf>
    <xf numFmtId="0" fontId="8" fillId="0" borderId="1" xfId="0" applyFont="1" applyFill="1" applyBorder="1" applyAlignment="1" applyProtection="1">
      <alignment horizontal="right" vertical="center"/>
      <protection locked="0"/>
    </xf>
    <xf numFmtId="177" fontId="13" fillId="0" borderId="1" xfId="833" applyNumberFormat="1" applyFont="1" applyFill="1" applyBorder="1" applyAlignment="1">
      <alignment horizontal="right" vertical="center" wrapText="1"/>
    </xf>
    <xf numFmtId="0" fontId="8" fillId="3" borderId="1" xfId="0" applyFont="1" applyFill="1" applyBorder="1" applyAlignment="1" applyProtection="1">
      <alignment horizontal="right" vertical="center"/>
      <protection locked="0"/>
    </xf>
    <xf numFmtId="177" fontId="14" fillId="0" borderId="1" xfId="0" applyNumberFormat="1" applyFont="1" applyBorder="1" applyAlignment="1">
      <alignment horizontal="right" vertical="center" wrapText="1"/>
    </xf>
    <xf numFmtId="0" fontId="8" fillId="0" borderId="1" xfId="0" applyNumberFormat="1" applyFont="1" applyFill="1" applyBorder="1" applyAlignment="1" applyProtection="1">
      <alignment horizontal="right" vertical="center"/>
    </xf>
    <xf numFmtId="177" fontId="14" fillId="0" borderId="1" xfId="833" applyNumberFormat="1" applyFont="1" applyFill="1" applyBorder="1" applyAlignment="1">
      <alignment horizontal="right" vertical="center" wrapText="1"/>
    </xf>
    <xf numFmtId="3" fontId="8" fillId="3" borderId="1" xfId="0" applyNumberFormat="1" applyFont="1" applyFill="1" applyBorder="1" applyAlignment="1" applyProtection="1">
      <alignment horizontal="right" vertical="center" wrapText="1"/>
      <protection locked="0"/>
    </xf>
    <xf numFmtId="3" fontId="8" fillId="0" borderId="1" xfId="0" applyNumberFormat="1" applyFont="1" applyFill="1" applyBorder="1" applyAlignment="1" applyProtection="1">
      <alignment horizontal="right" vertical="center" wrapText="1"/>
      <protection locked="0"/>
    </xf>
    <xf numFmtId="177" fontId="14" fillId="0" borderId="1" xfId="0" applyNumberFormat="1" applyFont="1" applyFill="1" applyBorder="1" applyAlignment="1">
      <alignment horizontal="right" vertical="center" wrapText="1"/>
    </xf>
    <xf numFmtId="4" fontId="38" fillId="0" borderId="1" xfId="1333" applyNumberFormat="1" applyFont="1" applyFill="1" applyBorder="1" applyAlignment="1" applyProtection="1">
      <alignment horizontal="right" vertical="center"/>
    </xf>
    <xf numFmtId="4" fontId="39" fillId="0" borderId="1" xfId="1333" applyNumberFormat="1" applyFont="1" applyFill="1" applyBorder="1" applyAlignment="1" applyProtection="1">
      <alignment horizontal="right" vertical="center"/>
    </xf>
    <xf numFmtId="202" fontId="27" fillId="0" borderId="1" xfId="833" applyNumberFormat="1" applyFont="1" applyFill="1" applyBorder="1" applyAlignment="1">
      <alignment horizontal="right" vertical="center" wrapText="1"/>
    </xf>
    <xf numFmtId="202" fontId="17" fillId="0" borderId="1" xfId="833" applyNumberFormat="1" applyFont="1" applyFill="1" applyBorder="1" applyAlignment="1">
      <alignment horizontal="right" vertical="center" wrapText="1"/>
    </xf>
    <xf numFmtId="202" fontId="17" fillId="3" borderId="1" xfId="833" applyNumberFormat="1" applyFont="1" applyFill="1" applyBorder="1" applyAlignment="1">
      <alignment horizontal="right" vertical="center" wrapText="1"/>
    </xf>
    <xf numFmtId="202" fontId="27" fillId="3" borderId="1" xfId="1012" applyNumberFormat="1" applyFont="1" applyFill="1" applyBorder="1" applyAlignment="1">
      <alignment horizontal="right" vertical="center" wrapText="1"/>
    </xf>
    <xf numFmtId="202" fontId="17" fillId="3" borderId="1" xfId="1012" applyNumberFormat="1" applyFont="1" applyFill="1" applyBorder="1" applyAlignment="1">
      <alignment horizontal="right" vertical="center" wrapText="1"/>
    </xf>
    <xf numFmtId="202" fontId="17" fillId="0" borderId="1" xfId="1213" applyNumberFormat="1" applyFont="1" applyFill="1" applyBorder="1" applyAlignment="1">
      <alignment horizontal="right" vertical="center" wrapText="1"/>
    </xf>
    <xf numFmtId="202" fontId="27" fillId="0" borderId="1" xfId="1213" applyNumberFormat="1" applyFont="1" applyFill="1" applyBorder="1" applyAlignment="1">
      <alignment horizontal="right" vertical="center" wrapText="1"/>
    </xf>
    <xf numFmtId="177" fontId="13" fillId="0" borderId="1" xfId="0" applyNumberFormat="1" applyFont="1" applyFill="1" applyBorder="1" applyAlignment="1">
      <alignment horizontal="right" vertical="center" wrapText="1"/>
    </xf>
    <xf numFmtId="0" fontId="13" fillId="0" borderId="1" xfId="0" applyFont="1" applyFill="1" applyBorder="1" applyAlignment="1">
      <alignment horizontal="distributed" vertical="center" wrapText="1"/>
    </xf>
    <xf numFmtId="49" fontId="27" fillId="0"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left" vertical="center" wrapText="1"/>
    </xf>
    <xf numFmtId="202" fontId="27" fillId="0" borderId="1" xfId="0" applyNumberFormat="1" applyFont="1" applyFill="1" applyBorder="1" applyAlignment="1">
      <alignment horizontal="right" vertical="center" wrapText="1"/>
    </xf>
    <xf numFmtId="202" fontId="27" fillId="3" borderId="1" xfId="23" applyNumberFormat="1" applyFont="1" applyFill="1" applyBorder="1" applyAlignment="1">
      <alignment horizontal="right" vertical="center" wrapText="1"/>
    </xf>
    <xf numFmtId="41" fontId="11" fillId="0" borderId="0" xfId="510" applyNumberFormat="1" applyAlignment="1"/>
    <xf numFmtId="202" fontId="11" fillId="0" borderId="0" xfId="510" applyNumberFormat="1" applyAlignment="1"/>
    <xf numFmtId="0" fontId="17" fillId="0" borderId="0" xfId="510" applyFont="1" applyAlignment="1"/>
    <xf numFmtId="0" fontId="11" fillId="0" borderId="0" xfId="510" applyFill="1" applyAlignment="1"/>
    <xf numFmtId="0" fontId="12" fillId="2" borderId="0" xfId="833" applyFont="1" applyFill="1" applyAlignment="1">
      <alignment horizontal="center" vertical="center" shrinkToFit="1"/>
    </xf>
    <xf numFmtId="0" fontId="40" fillId="2" borderId="0" xfId="833" applyFont="1" applyFill="1" applyAlignment="1">
      <alignment vertical="center" shrinkToFit="1"/>
    </xf>
    <xf numFmtId="0" fontId="14" fillId="2" borderId="0" xfId="833" applyFont="1" applyFill="1" applyAlignment="1">
      <alignment horizontal="left" vertical="center" wrapText="1"/>
    </xf>
    <xf numFmtId="0" fontId="17" fillId="2" borderId="0" xfId="510" applyFont="1" applyFill="1" applyAlignment="1">
      <alignment horizontal="right" vertical="center"/>
    </xf>
    <xf numFmtId="178" fontId="11" fillId="2" borderId="0" xfId="1013" applyNumberFormat="1" applyFont="1" applyFill="1" applyBorder="1" applyAlignment="1">
      <alignment vertical="center"/>
    </xf>
    <xf numFmtId="0" fontId="27" fillId="0" borderId="1" xfId="1013" applyFont="1" applyFill="1" applyBorder="1" applyAlignment="1">
      <alignment horizontal="distributed" vertical="center" wrapText="1" indent="3"/>
    </xf>
    <xf numFmtId="0" fontId="11" fillId="2" borderId="0" xfId="510" applyFill="1" applyAlignment="1"/>
    <xf numFmtId="41" fontId="13" fillId="0" borderId="1" xfId="0" applyNumberFormat="1" applyFont="1" applyFill="1" applyBorder="1" applyAlignment="1">
      <alignment horizontal="right" vertical="center" wrapText="1"/>
    </xf>
    <xf numFmtId="0" fontId="11" fillId="2" borderId="0" xfId="546" applyFill="1" applyAlignment="1"/>
    <xf numFmtId="41" fontId="17" fillId="0" borderId="1" xfId="1012" applyNumberFormat="1" applyFont="1" applyFill="1" applyBorder="1" applyAlignment="1">
      <alignment horizontal="right" vertical="center" wrapText="1"/>
    </xf>
    <xf numFmtId="41" fontId="17" fillId="0" borderId="1" xfId="1012" applyNumberFormat="1" applyFont="1" applyBorder="1" applyAlignment="1">
      <alignment horizontal="right" vertical="center" wrapText="1"/>
    </xf>
    <xf numFmtId="41" fontId="27" fillId="0" borderId="1" xfId="1012" applyNumberFormat="1" applyFont="1" applyFill="1" applyBorder="1" applyAlignment="1">
      <alignment horizontal="right" vertical="center" wrapText="1"/>
    </xf>
    <xf numFmtId="0" fontId="17" fillId="0" borderId="1" xfId="738" applyNumberFormat="1" applyFont="1" applyFill="1" applyBorder="1" applyAlignment="1">
      <alignment horizontal="left" vertical="center" wrapText="1"/>
    </xf>
    <xf numFmtId="0" fontId="27" fillId="0" borderId="1" xfId="1013" applyFont="1" applyFill="1" applyBorder="1" applyAlignment="1">
      <alignment horizontal="left" vertical="center" wrapText="1"/>
    </xf>
    <xf numFmtId="0" fontId="17" fillId="0" borderId="1" xfId="738" applyNumberFormat="1" applyFont="1" applyFill="1" applyBorder="1" applyAlignment="1">
      <alignment horizontal="left" vertical="center" wrapText="1" indent="2"/>
    </xf>
    <xf numFmtId="177" fontId="13" fillId="0" borderId="1" xfId="0" applyNumberFormat="1" applyFont="1" applyBorder="1" applyAlignment="1">
      <alignment horizontal="right" vertical="center" wrapText="1"/>
    </xf>
    <xf numFmtId="0" fontId="17" fillId="0" borderId="1" xfId="738" applyNumberFormat="1" applyFont="1" applyFill="1" applyBorder="1" applyAlignment="1">
      <alignment horizontal="left" vertical="center" wrapText="1" indent="1"/>
    </xf>
    <xf numFmtId="0" fontId="27" fillId="0" borderId="1" xfId="738" applyNumberFormat="1" applyFont="1" applyFill="1" applyBorder="1" applyAlignment="1">
      <alignment horizontal="left" vertical="center" wrapText="1"/>
    </xf>
    <xf numFmtId="41" fontId="11" fillId="0" borderId="0" xfId="510" applyNumberFormat="1" applyFill="1" applyAlignment="1"/>
    <xf numFmtId="203" fontId="17" fillId="0" borderId="0" xfId="745" applyNumberFormat="1" applyFont="1" applyFill="1" applyBorder="1" applyAlignment="1" applyProtection="1">
      <alignment horizontal="left" vertical="center"/>
    </xf>
    <xf numFmtId="0" fontId="17" fillId="0" borderId="0" xfId="510" applyFont="1" applyFill="1" applyBorder="1" applyAlignment="1">
      <alignment vertical="center"/>
    </xf>
    <xf numFmtId="0" fontId="17" fillId="0" borderId="0" xfId="510" applyFont="1" applyFill="1" applyAlignment="1">
      <alignment vertical="center"/>
    </xf>
    <xf numFmtId="203" fontId="28" fillId="0" borderId="0" xfId="745" applyNumberFormat="1" applyFont="1" applyFill="1" applyBorder="1" applyAlignment="1" applyProtection="1">
      <alignment horizontal="right" vertical="center"/>
    </xf>
    <xf numFmtId="41" fontId="27" fillId="0" borderId="1" xfId="1213" applyNumberFormat="1" applyFont="1" applyFill="1" applyBorder="1" applyAlignment="1">
      <alignment horizontal="right" vertical="center" wrapText="1"/>
    </xf>
    <xf numFmtId="0" fontId="41" fillId="2" borderId="0" xfId="1011" applyFont="1" applyFill="1">
      <alignment vertical="center"/>
    </xf>
    <xf numFmtId="41" fontId="17" fillId="0" borderId="1" xfId="1213" applyNumberFormat="1" applyFont="1" applyFill="1" applyBorder="1" applyAlignment="1">
      <alignment horizontal="right" vertical="center" wrapText="1"/>
    </xf>
    <xf numFmtId="41" fontId="7" fillId="0" borderId="1" xfId="0" applyNumberFormat="1" applyFont="1" applyFill="1" applyBorder="1" applyAlignment="1">
      <alignment horizontal="right" vertical="center" wrapText="1"/>
    </xf>
    <xf numFmtId="41" fontId="8" fillId="0" borderId="1" xfId="0" applyNumberFormat="1" applyFont="1" applyFill="1" applyBorder="1" applyAlignment="1">
      <alignment horizontal="right" vertical="center" wrapText="1"/>
    </xf>
    <xf numFmtId="41" fontId="17" fillId="0" borderId="1" xfId="0" applyNumberFormat="1" applyFont="1" applyFill="1" applyBorder="1" applyAlignment="1" applyProtection="1">
      <alignment horizontal="right" vertical="center" wrapText="1"/>
    </xf>
    <xf numFmtId="41" fontId="14" fillId="0" borderId="1" xfId="0" applyNumberFormat="1" applyFont="1" applyFill="1" applyBorder="1" applyAlignment="1">
      <alignment horizontal="right" vertical="center" wrapText="1"/>
    </xf>
    <xf numFmtId="41" fontId="17" fillId="0" borderId="1" xfId="833" applyNumberFormat="1" applyFont="1" applyFill="1" applyBorder="1" applyAlignment="1">
      <alignment horizontal="right" vertical="center" wrapText="1"/>
    </xf>
    <xf numFmtId="41" fontId="27" fillId="0" borderId="1" xfId="0" applyNumberFormat="1" applyFont="1" applyFill="1" applyBorder="1" applyAlignment="1" applyProtection="1">
      <alignment horizontal="right" vertical="center" wrapText="1"/>
    </xf>
    <xf numFmtId="41" fontId="27" fillId="0" borderId="1" xfId="833" applyNumberFormat="1" applyFont="1" applyFill="1" applyBorder="1" applyAlignment="1">
      <alignment horizontal="right" vertical="center" wrapText="1"/>
    </xf>
    <xf numFmtId="0" fontId="13" fillId="0" borderId="1" xfId="0" applyFont="1" applyBorder="1" applyAlignment="1">
      <alignment horizontal="distributed" vertical="center" wrapText="1"/>
    </xf>
    <xf numFmtId="49" fontId="17" fillId="0" borderId="1" xfId="0" applyNumberFormat="1" applyFont="1" applyFill="1" applyBorder="1" applyAlignment="1" applyProtection="1">
      <alignment horizontal="center" vertical="center" wrapText="1"/>
    </xf>
    <xf numFmtId="0" fontId="42" fillId="0" borderId="0" xfId="0" applyFont="1" applyAlignment="1"/>
    <xf numFmtId="0" fontId="0" fillId="0" borderId="0" xfId="0" applyFill="1" applyAlignment="1"/>
    <xf numFmtId="0" fontId="43" fillId="0" borderId="0" xfId="759" applyFont="1" applyFill="1" applyAlignment="1">
      <alignment horizontal="center" vertical="center"/>
    </xf>
    <xf numFmtId="0" fontId="42" fillId="0" borderId="0" xfId="0" applyFont="1" applyFill="1" applyAlignment="1"/>
    <xf numFmtId="0" fontId="14" fillId="0" borderId="0" xfId="759" applyFont="1" applyFill="1" applyAlignment="1">
      <alignment horizontal="left" vertical="center"/>
    </xf>
    <xf numFmtId="0" fontId="14" fillId="0" borderId="0" xfId="0" applyFont="1" applyFill="1" applyAlignment="1">
      <alignment vertical="center"/>
    </xf>
    <xf numFmtId="0" fontId="14" fillId="0" borderId="0" xfId="759" applyFont="1" applyFill="1" applyAlignment="1">
      <alignment horizontal="right" vertical="center"/>
    </xf>
    <xf numFmtId="202" fontId="11" fillId="0" borderId="0" xfId="510" applyNumberFormat="1" applyFont="1" applyFill="1" applyAlignment="1">
      <alignment horizontal="center" vertical="center" wrapText="1"/>
    </xf>
    <xf numFmtId="0" fontId="14" fillId="0" borderId="1" xfId="0" applyFont="1" applyFill="1" applyBorder="1" applyAlignment="1">
      <alignment horizontal="left" vertical="center" wrapText="1"/>
    </xf>
    <xf numFmtId="202" fontId="17" fillId="0" borderId="1" xfId="0" applyNumberFormat="1" applyFont="1" applyFill="1" applyBorder="1" applyAlignment="1">
      <alignment vertical="center" wrapText="1"/>
    </xf>
    <xf numFmtId="177" fontId="17" fillId="0" borderId="1" xfId="32" applyNumberFormat="1" applyFont="1" applyFill="1" applyBorder="1" applyAlignment="1">
      <alignment vertical="center" wrapText="1"/>
    </xf>
    <xf numFmtId="0" fontId="31" fillId="0" borderId="0" xfId="1011" applyFont="1" applyFill="1" applyAlignment="1">
      <alignment horizontal="center" vertical="center"/>
    </xf>
    <xf numFmtId="0" fontId="14" fillId="0" borderId="1" xfId="0" applyFont="1" applyBorder="1" applyAlignment="1">
      <alignment horizontal="left" vertical="center" wrapText="1"/>
    </xf>
    <xf numFmtId="0" fontId="31" fillId="2" borderId="0" xfId="1011" applyFont="1" applyFill="1" applyAlignment="1">
      <alignment horizontal="center" vertical="center"/>
    </xf>
    <xf numFmtId="0" fontId="13" fillId="0" borderId="1" xfId="0" applyFont="1" applyFill="1" applyBorder="1" applyAlignment="1">
      <alignment horizontal="center" vertical="center" wrapText="1"/>
    </xf>
    <xf numFmtId="202" fontId="27" fillId="0" borderId="1" xfId="0" applyNumberFormat="1" applyFont="1" applyFill="1" applyBorder="1" applyAlignment="1">
      <alignment vertical="center" wrapText="1"/>
    </xf>
    <xf numFmtId="177" fontId="27" fillId="0" borderId="1" xfId="32" applyNumberFormat="1" applyFont="1" applyFill="1" applyBorder="1" applyAlignment="1">
      <alignment vertical="center" wrapText="1"/>
    </xf>
    <xf numFmtId="0" fontId="18" fillId="0" borderId="1" xfId="0" applyFont="1" applyFill="1" applyBorder="1" applyAlignment="1">
      <alignment horizontal="left" wrapText="1"/>
    </xf>
    <xf numFmtId="0" fontId="11" fillId="0" borderId="0" xfId="1012" applyProtection="1">
      <alignment vertical="center"/>
    </xf>
    <xf numFmtId="0" fontId="31" fillId="0" borderId="0" xfId="1012" applyFont="1" applyProtection="1">
      <alignment vertical="center"/>
    </xf>
    <xf numFmtId="0" fontId="33" fillId="0" borderId="0" xfId="1012" applyFont="1" applyAlignment="1" applyProtection="1">
      <alignment horizontal="center" vertical="center"/>
    </xf>
    <xf numFmtId="0" fontId="33" fillId="0" borderId="0" xfId="1012" applyFont="1" applyProtection="1">
      <alignment vertical="center"/>
    </xf>
    <xf numFmtId="0" fontId="11" fillId="2" borderId="0" xfId="1012" applyFill="1" applyProtection="1">
      <alignment vertical="center"/>
    </xf>
    <xf numFmtId="178" fontId="11" fillId="0" borderId="0" xfId="1012" applyNumberFormat="1" applyProtection="1">
      <alignment vertical="center"/>
    </xf>
    <xf numFmtId="202" fontId="11" fillId="0" borderId="0" xfId="510" applyNumberFormat="1" applyAlignment="1" applyProtection="1"/>
    <xf numFmtId="0" fontId="11" fillId="0" borderId="0" xfId="1012" applyFill="1" applyProtection="1">
      <alignment vertical="center"/>
    </xf>
    <xf numFmtId="0" fontId="44" fillId="0" borderId="0" xfId="0" applyFont="1" applyFill="1" applyAlignment="1">
      <alignment horizontal="center" vertical="center"/>
    </xf>
    <xf numFmtId="202" fontId="11" fillId="0" borderId="0" xfId="510" applyNumberFormat="1" applyFill="1" applyAlignment="1" applyProtection="1"/>
    <xf numFmtId="0" fontId="31" fillId="0" borderId="0" xfId="1012" applyFont="1" applyFill="1" applyProtection="1">
      <alignment vertical="center"/>
    </xf>
    <xf numFmtId="0" fontId="17" fillId="0" borderId="0" xfId="1012" applyFont="1" applyFill="1" applyProtection="1">
      <alignment vertical="center"/>
    </xf>
    <xf numFmtId="178" fontId="17" fillId="0" borderId="0" xfId="1012" applyNumberFormat="1" applyFont="1" applyFill="1" applyBorder="1" applyAlignment="1" applyProtection="1">
      <alignment horizontal="right" vertical="center"/>
    </xf>
    <xf numFmtId="202" fontId="31" fillId="0" borderId="0" xfId="510" applyNumberFormat="1" applyFont="1" applyFill="1" applyAlignment="1" applyProtection="1"/>
    <xf numFmtId="178" fontId="27" fillId="0" borderId="11" xfId="1012" applyNumberFormat="1" applyFont="1" applyFill="1" applyBorder="1" applyAlignment="1" applyProtection="1">
      <alignment horizontal="center" vertical="center" wrapText="1"/>
    </xf>
    <xf numFmtId="0" fontId="27" fillId="0" borderId="1" xfId="1012" applyFont="1" applyFill="1" applyBorder="1" applyAlignment="1" applyProtection="1">
      <alignment horizontal="distributed" vertical="center" wrapText="1" indent="3"/>
    </xf>
    <xf numFmtId="178" fontId="27" fillId="0" borderId="1" xfId="1012" applyNumberFormat="1" applyFont="1" applyFill="1" applyBorder="1" applyAlignment="1" applyProtection="1">
      <alignment horizontal="center" vertical="center" wrapText="1"/>
    </xf>
    <xf numFmtId="0" fontId="33" fillId="0" borderId="0" xfId="1012" applyFont="1" applyFill="1" applyAlignment="1" applyProtection="1">
      <alignment horizontal="center" vertical="center" wrapText="1"/>
    </xf>
    <xf numFmtId="0" fontId="33" fillId="0" borderId="0" xfId="1012" applyFont="1" applyFill="1" applyAlignment="1" applyProtection="1">
      <alignment horizontal="center" vertical="center"/>
    </xf>
    <xf numFmtId="0" fontId="13" fillId="3" borderId="12" xfId="0" applyFont="1" applyFill="1" applyBorder="1" applyAlignment="1" applyProtection="1">
      <alignment horizontal="left" vertical="center"/>
    </xf>
    <xf numFmtId="49" fontId="13" fillId="0" borderId="1" xfId="0" applyNumberFormat="1" applyFont="1" applyFill="1" applyBorder="1" applyAlignment="1" applyProtection="1">
      <alignment horizontal="left" vertical="center" wrapText="1"/>
    </xf>
    <xf numFmtId="3" fontId="13" fillId="0" borderId="1" xfId="0" applyNumberFormat="1" applyFont="1" applyFill="1" applyBorder="1" applyAlignment="1" applyProtection="1">
      <alignment horizontal="right" vertical="center"/>
    </xf>
    <xf numFmtId="177" fontId="27" fillId="0" borderId="1" xfId="32" applyNumberFormat="1" applyFont="1" applyFill="1" applyBorder="1" applyAlignment="1" applyProtection="1">
      <alignment horizontal="right" vertical="center" wrapText="1" shrinkToFit="1"/>
    </xf>
    <xf numFmtId="0" fontId="31" fillId="0" borderId="0" xfId="1011" applyFont="1" applyFill="1" applyProtection="1">
      <alignment vertical="center"/>
    </xf>
    <xf numFmtId="49" fontId="14" fillId="0" borderId="1" xfId="0" applyNumberFormat="1" applyFont="1" applyFill="1" applyBorder="1" applyAlignment="1" applyProtection="1">
      <alignment horizontal="left" vertical="center" wrapText="1"/>
    </xf>
    <xf numFmtId="0" fontId="14" fillId="3" borderId="12" xfId="0" applyFont="1" applyFill="1" applyBorder="1" applyAlignment="1" applyProtection="1">
      <alignment horizontal="left" vertical="center"/>
    </xf>
    <xf numFmtId="49" fontId="14" fillId="3" borderId="1" xfId="0" applyNumberFormat="1" applyFont="1" applyFill="1" applyBorder="1" applyAlignment="1" applyProtection="1">
      <alignment horizontal="left" vertical="center" wrapText="1"/>
    </xf>
    <xf numFmtId="3" fontId="14" fillId="3" borderId="1" xfId="0" applyNumberFormat="1" applyFont="1" applyFill="1" applyBorder="1" applyAlignment="1" applyProtection="1">
      <alignment horizontal="right" vertical="center"/>
      <protection locked="0"/>
    </xf>
    <xf numFmtId="177" fontId="17" fillId="0" borderId="1" xfId="32" applyNumberFormat="1" applyFont="1" applyFill="1" applyBorder="1" applyAlignment="1" applyProtection="1">
      <alignment horizontal="right" vertical="center" wrapText="1" shrinkToFit="1"/>
      <protection locked="0"/>
    </xf>
    <xf numFmtId="3" fontId="14" fillId="0" borderId="1" xfId="0" applyNumberFormat="1" applyFont="1" applyFill="1" applyBorder="1" applyAlignment="1" applyProtection="1">
      <alignment horizontal="right" vertical="center"/>
    </xf>
    <xf numFmtId="177" fontId="17" fillId="0" borderId="1" xfId="32" applyNumberFormat="1" applyFont="1" applyFill="1" applyBorder="1" applyAlignment="1" applyProtection="1">
      <alignment horizontal="right" vertical="center" wrapText="1" shrinkToFit="1"/>
    </xf>
    <xf numFmtId="49" fontId="13" fillId="3" borderId="1" xfId="0" applyNumberFormat="1" applyFont="1" applyFill="1" applyBorder="1" applyAlignment="1" applyProtection="1">
      <alignment horizontal="left" vertical="center" wrapText="1"/>
    </xf>
    <xf numFmtId="3" fontId="13" fillId="3" borderId="1" xfId="0" applyNumberFormat="1" applyFont="1" applyFill="1" applyBorder="1" applyAlignment="1" applyProtection="1">
      <alignment horizontal="right" vertical="center"/>
      <protection locked="0"/>
    </xf>
    <xf numFmtId="177" fontId="27" fillId="0" borderId="1" xfId="32" applyNumberFormat="1" applyFont="1" applyFill="1" applyBorder="1" applyAlignment="1" applyProtection="1">
      <alignment horizontal="right" vertical="center" wrapText="1" shrinkToFit="1"/>
      <protection locked="0"/>
    </xf>
    <xf numFmtId="3" fontId="17" fillId="0" borderId="1" xfId="0" applyNumberFormat="1" applyFont="1" applyFill="1" applyBorder="1" applyAlignment="1" applyProtection="1">
      <alignment horizontal="right" vertical="center"/>
      <protection locked="0"/>
    </xf>
    <xf numFmtId="49" fontId="13" fillId="3" borderId="12" xfId="0" applyNumberFormat="1" applyFont="1" applyFill="1" applyBorder="1" applyAlignment="1" applyProtection="1">
      <alignment horizontal="left" vertical="center" wrapText="1"/>
    </xf>
    <xf numFmtId="49" fontId="14" fillId="3" borderId="12" xfId="0" applyNumberFormat="1" applyFont="1" applyFill="1" applyBorder="1" applyAlignment="1" applyProtection="1">
      <alignment horizontal="left" vertical="center" wrapText="1"/>
    </xf>
    <xf numFmtId="49" fontId="45" fillId="3" borderId="12" xfId="0" applyNumberFormat="1" applyFont="1" applyFill="1" applyBorder="1" applyAlignment="1" applyProtection="1">
      <alignment horizontal="distributed" vertical="center"/>
    </xf>
    <xf numFmtId="49" fontId="45" fillId="0" borderId="1" xfId="0" applyNumberFormat="1" applyFont="1" applyFill="1" applyBorder="1" applyAlignment="1" applyProtection="1">
      <alignment horizontal="distributed" vertical="center" wrapText="1"/>
    </xf>
    <xf numFmtId="49" fontId="27" fillId="0" borderId="11" xfId="1012" applyNumberFormat="1" applyFont="1" applyFill="1" applyBorder="1" applyAlignment="1" applyProtection="1">
      <alignment horizontal="left" vertical="center"/>
    </xf>
    <xf numFmtId="0" fontId="27" fillId="0" borderId="1" xfId="1012" applyFont="1" applyFill="1" applyBorder="1" applyAlignment="1" applyProtection="1">
      <alignment horizontal="left" vertical="center" wrapText="1"/>
    </xf>
    <xf numFmtId="0" fontId="17" fillId="0" borderId="1" xfId="1012" applyFont="1" applyFill="1" applyBorder="1" applyAlignment="1" applyProtection="1">
      <alignment horizontal="left" vertical="center" wrapText="1"/>
    </xf>
    <xf numFmtId="49" fontId="17" fillId="0" borderId="11" xfId="1012" applyNumberFormat="1" applyFont="1" applyFill="1" applyBorder="1" applyAlignment="1" applyProtection="1">
      <alignment horizontal="left" vertical="center"/>
    </xf>
    <xf numFmtId="49" fontId="17" fillId="0" borderId="11" xfId="1012" applyNumberFormat="1" applyFont="1" applyBorder="1" applyAlignment="1" applyProtection="1">
      <alignment horizontal="left" vertical="center"/>
    </xf>
    <xf numFmtId="0" fontId="17" fillId="2" borderId="1" xfId="1012" applyFont="1" applyFill="1" applyBorder="1" applyAlignment="1" applyProtection="1">
      <alignment horizontal="left" vertical="center" wrapText="1"/>
    </xf>
    <xf numFmtId="0" fontId="17" fillId="0" borderId="1" xfId="1011" applyFont="1" applyFill="1" applyBorder="1" applyAlignment="1" applyProtection="1">
      <alignment horizontal="left" vertical="center" wrapText="1"/>
    </xf>
    <xf numFmtId="0" fontId="27" fillId="0" borderId="1" xfId="1011" applyFont="1" applyFill="1" applyBorder="1" applyAlignment="1" applyProtection="1">
      <alignment horizontal="left" vertical="center" wrapText="1"/>
    </xf>
    <xf numFmtId="49" fontId="27" fillId="0" borderId="11" xfId="1012" applyNumberFormat="1" applyFont="1" applyFill="1" applyBorder="1" applyAlignment="1" applyProtection="1">
      <alignment horizontal="distributed" vertical="center" indent="1"/>
    </xf>
    <xf numFmtId="0" fontId="27" fillId="0" borderId="1" xfId="1012" applyFont="1" applyFill="1" applyBorder="1" applyAlignment="1" applyProtection="1">
      <alignment horizontal="distributed" vertical="center" wrapText="1" indent="1"/>
    </xf>
    <xf numFmtId="202" fontId="11" fillId="2" borderId="0" xfId="1012" applyNumberFormat="1" applyFill="1" applyProtection="1">
      <alignment vertical="center"/>
    </xf>
    <xf numFmtId="0" fontId="31" fillId="0" borderId="0" xfId="1012" applyFont="1">
      <alignment vertical="center"/>
    </xf>
    <xf numFmtId="0" fontId="33" fillId="0" borderId="0" xfId="1012" applyFont="1" applyAlignment="1">
      <alignment horizontal="center" vertical="center"/>
    </xf>
    <xf numFmtId="178" fontId="11" fillId="0" borderId="0" xfId="1012" applyNumberFormat="1">
      <alignment vertical="center"/>
    </xf>
    <xf numFmtId="0" fontId="31" fillId="0" borderId="0" xfId="1012" applyFont="1" applyFill="1">
      <alignment vertical="center"/>
    </xf>
    <xf numFmtId="0" fontId="17" fillId="0" borderId="0" xfId="1012" applyFont="1" applyFill="1">
      <alignment vertical="center"/>
    </xf>
    <xf numFmtId="0" fontId="46" fillId="0" borderId="0" xfId="1012" applyFont="1" applyFill="1">
      <alignment vertical="center"/>
    </xf>
    <xf numFmtId="178" fontId="17" fillId="0" borderId="0" xfId="1012" applyNumberFormat="1" applyFont="1" applyFill="1" applyAlignment="1">
      <alignment horizontal="right" vertical="center"/>
    </xf>
    <xf numFmtId="178" fontId="27" fillId="0" borderId="11" xfId="1012" applyNumberFormat="1" applyFont="1" applyFill="1" applyBorder="1" applyAlignment="1">
      <alignment horizontal="center" vertical="center" wrapText="1"/>
    </xf>
    <xf numFmtId="0" fontId="27" fillId="0" borderId="1" xfId="1012" applyFont="1" applyFill="1" applyBorder="1" applyAlignment="1">
      <alignment horizontal="distributed" vertical="center" wrapText="1" indent="3"/>
    </xf>
    <xf numFmtId="0" fontId="47" fillId="0" borderId="0" xfId="1010" applyFont="1" applyFill="1" applyAlignment="1">
      <alignment vertical="center" wrapText="1"/>
    </xf>
    <xf numFmtId="3" fontId="13" fillId="0" borderId="1" xfId="0" applyNumberFormat="1" applyFont="1" applyFill="1" applyBorder="1" applyAlignment="1" applyProtection="1">
      <alignment horizontal="right" vertical="center"/>
      <protection locked="0"/>
    </xf>
    <xf numFmtId="0" fontId="31" fillId="0" borderId="0" xfId="1011" applyFont="1" applyFill="1">
      <alignment vertical="center"/>
    </xf>
    <xf numFmtId="177" fontId="27" fillId="0" borderId="1" xfId="32" applyNumberFormat="1" applyFont="1" applyFill="1" applyBorder="1" applyAlignment="1" applyProtection="1">
      <alignment horizontal="right" vertical="center" wrapText="1"/>
      <protection locked="0"/>
    </xf>
    <xf numFmtId="177" fontId="17" fillId="0" borderId="1" xfId="32" applyNumberFormat="1" applyFont="1" applyFill="1" applyBorder="1" applyAlignment="1" applyProtection="1">
      <alignment horizontal="right" vertical="center" wrapText="1"/>
      <protection locked="0"/>
    </xf>
    <xf numFmtId="3" fontId="14" fillId="0" borderId="1" xfId="0" applyNumberFormat="1" applyFont="1" applyFill="1" applyBorder="1" applyAlignment="1" applyProtection="1">
      <alignment horizontal="right" vertical="center"/>
      <protection locked="0"/>
    </xf>
    <xf numFmtId="0" fontId="17" fillId="3" borderId="12" xfId="0" applyFont="1" applyFill="1" applyBorder="1" applyAlignment="1" applyProtection="1">
      <alignment vertical="center"/>
    </xf>
    <xf numFmtId="0" fontId="27" fillId="0" borderId="11" xfId="1012" applyFont="1" applyFill="1" applyBorder="1" applyAlignment="1">
      <alignment horizontal="left" vertical="center"/>
    </xf>
    <xf numFmtId="0" fontId="27" fillId="0" borderId="1" xfId="1011" applyFont="1" applyFill="1" applyBorder="1" applyAlignment="1">
      <alignment horizontal="left" vertical="center"/>
    </xf>
    <xf numFmtId="195" fontId="27" fillId="0" borderId="1" xfId="23" applyNumberFormat="1" applyFont="1" applyFill="1" applyBorder="1" applyAlignment="1">
      <alignment horizontal="right" vertical="center" wrapText="1"/>
    </xf>
    <xf numFmtId="178" fontId="27" fillId="0" borderId="1" xfId="1012" applyNumberFormat="1" applyFont="1" applyFill="1" applyBorder="1" applyAlignment="1">
      <alignment horizontal="right" vertical="center" wrapText="1"/>
    </xf>
    <xf numFmtId="177" fontId="17" fillId="0" borderId="1" xfId="32" applyNumberFormat="1" applyFont="1" applyFill="1" applyBorder="1" applyAlignment="1" applyProtection="1">
      <alignment vertical="center" wrapText="1"/>
      <protection locked="0"/>
    </xf>
    <xf numFmtId="0" fontId="17" fillId="0" borderId="11" xfId="1012" applyFont="1" applyFill="1" applyBorder="1" applyAlignment="1">
      <alignment horizontal="left" vertical="center"/>
    </xf>
    <xf numFmtId="0" fontId="17" fillId="0" borderId="1" xfId="1012" applyFont="1" applyFill="1" applyBorder="1" applyAlignment="1">
      <alignment horizontal="left" vertical="center"/>
    </xf>
    <xf numFmtId="195" fontId="17" fillId="0" borderId="1" xfId="23" applyNumberFormat="1" applyFont="1" applyFill="1" applyBorder="1" applyAlignment="1">
      <alignment horizontal="right" vertical="center" wrapText="1"/>
    </xf>
    <xf numFmtId="178" fontId="17" fillId="0" borderId="1" xfId="1012" applyNumberFormat="1" applyFont="1" applyFill="1" applyBorder="1" applyAlignment="1">
      <alignment horizontal="right" vertical="center" wrapText="1"/>
    </xf>
    <xf numFmtId="202" fontId="17" fillId="0" borderId="1" xfId="23" applyNumberFormat="1" applyFont="1" applyFill="1" applyBorder="1" applyAlignment="1" applyProtection="1">
      <alignment horizontal="right" vertical="center" wrapText="1"/>
      <protection locked="0"/>
    </xf>
    <xf numFmtId="0" fontId="17" fillId="0" borderId="11" xfId="1012" applyFont="1" applyBorder="1" applyAlignment="1">
      <alignment horizontal="left" vertical="center"/>
    </xf>
    <xf numFmtId="0" fontId="17" fillId="2" borderId="1" xfId="1012" applyFont="1" applyFill="1" applyBorder="1" applyAlignment="1">
      <alignment horizontal="left" vertical="center"/>
    </xf>
    <xf numFmtId="195" fontId="17" fillId="2" borderId="1" xfId="23" applyNumberFormat="1" applyFont="1" applyFill="1" applyBorder="1" applyAlignment="1">
      <alignment horizontal="right" vertical="center" wrapText="1"/>
    </xf>
    <xf numFmtId="178" fontId="17" fillId="2" borderId="1" xfId="1012" applyNumberFormat="1" applyFont="1" applyFill="1" applyBorder="1" applyAlignment="1">
      <alignment horizontal="right" vertical="center" wrapText="1"/>
    </xf>
    <xf numFmtId="0" fontId="17" fillId="0" borderId="11" xfId="1012" applyFont="1" applyFill="1" applyBorder="1">
      <alignment vertical="center"/>
    </xf>
    <xf numFmtId="0" fontId="27" fillId="0" borderId="1" xfId="1012" applyFont="1" applyFill="1" applyBorder="1" applyAlignment="1">
      <alignment horizontal="distributed" vertical="center" indent="1"/>
    </xf>
    <xf numFmtId="0" fontId="2" fillId="0" borderId="0" xfId="0" applyFont="1" applyFill="1" applyBorder="1" applyAlignment="1"/>
    <xf numFmtId="178" fontId="11" fillId="0" borderId="0" xfId="1012" applyNumberFormat="1" applyFill="1" applyProtection="1">
      <alignment vertical="center"/>
    </xf>
    <xf numFmtId="0" fontId="44" fillId="0" borderId="0" xfId="0" applyFont="1" applyFill="1" applyBorder="1" applyAlignment="1">
      <alignment horizontal="center" vertical="center"/>
    </xf>
    <xf numFmtId="202" fontId="27" fillId="0" borderId="1" xfId="0" applyNumberFormat="1" applyFont="1" applyFill="1" applyBorder="1" applyAlignment="1" applyProtection="1">
      <alignment horizontal="right" vertical="center" wrapText="1"/>
      <protection locked="0"/>
    </xf>
    <xf numFmtId="202" fontId="17" fillId="0" borderId="1" xfId="0" applyNumberFormat="1" applyFont="1" applyFill="1" applyBorder="1" applyAlignment="1" applyProtection="1">
      <alignment horizontal="right" vertical="center" wrapText="1"/>
      <protection locked="0"/>
    </xf>
    <xf numFmtId="49" fontId="13" fillId="0" borderId="11" xfId="997" applyNumberFormat="1" applyFont="1" applyFill="1" applyBorder="1" applyAlignment="1" applyProtection="1">
      <alignment horizontal="left" vertical="center"/>
    </xf>
    <xf numFmtId="3" fontId="27" fillId="0" borderId="1" xfId="0" applyNumberFormat="1" applyFont="1" applyFill="1" applyBorder="1" applyAlignment="1" applyProtection="1">
      <alignment horizontal="right" vertical="center"/>
    </xf>
    <xf numFmtId="0" fontId="27" fillId="2" borderId="1" xfId="1012" applyFont="1" applyFill="1" applyBorder="1" applyAlignment="1" applyProtection="1">
      <alignment horizontal="left" vertical="center" wrapText="1"/>
    </xf>
    <xf numFmtId="49" fontId="14" fillId="0" borderId="11" xfId="997" applyNumberFormat="1" applyFont="1" applyBorder="1" applyAlignment="1" applyProtection="1">
      <alignment horizontal="left" vertical="center"/>
    </xf>
    <xf numFmtId="3" fontId="17" fillId="2" borderId="1" xfId="0" applyNumberFormat="1" applyFont="1" applyFill="1" applyBorder="1" applyAlignment="1" applyProtection="1">
      <alignment horizontal="right" vertical="center"/>
    </xf>
    <xf numFmtId="3" fontId="17" fillId="2" borderId="1" xfId="0" applyNumberFormat="1" applyFont="1" applyFill="1" applyBorder="1" applyAlignment="1" applyProtection="1">
      <alignment horizontal="right" vertical="center"/>
      <protection locked="0"/>
    </xf>
    <xf numFmtId="177" fontId="17" fillId="2" borderId="1" xfId="32" applyNumberFormat="1" applyFont="1" applyFill="1" applyBorder="1" applyAlignment="1" applyProtection="1">
      <alignment horizontal="right" vertical="center" wrapText="1"/>
      <protection locked="0"/>
    </xf>
    <xf numFmtId="49" fontId="14" fillId="0" borderId="11" xfId="997" applyNumberFormat="1" applyFont="1" applyFill="1" applyBorder="1" applyAlignment="1" applyProtection="1">
      <alignment horizontal="left" vertical="center"/>
    </xf>
    <xf numFmtId="3" fontId="17" fillId="0" borderId="1" xfId="0" applyNumberFormat="1" applyFont="1" applyFill="1" applyBorder="1" applyAlignment="1" applyProtection="1">
      <alignment horizontal="right" vertical="center"/>
    </xf>
    <xf numFmtId="3" fontId="27" fillId="0" borderId="1" xfId="0" applyNumberFormat="1" applyFont="1" applyFill="1" applyBorder="1" applyAlignment="1" applyProtection="1">
      <alignment horizontal="right" vertical="center"/>
      <protection locked="0"/>
    </xf>
    <xf numFmtId="0" fontId="11" fillId="0" borderId="11" xfId="1012" applyFill="1" applyBorder="1" applyAlignment="1" applyProtection="1">
      <alignment horizontal="left" vertical="center"/>
    </xf>
    <xf numFmtId="3" fontId="11" fillId="0" borderId="0" xfId="1012" applyNumberFormat="1" applyFill="1" applyProtection="1">
      <alignment vertical="center"/>
    </xf>
    <xf numFmtId="178" fontId="27" fillId="0" borderId="1" xfId="1012" applyNumberFormat="1" applyFont="1" applyFill="1" applyBorder="1" applyAlignment="1" applyProtection="1">
      <alignment horizontal="right" vertical="center" wrapText="1"/>
      <protection locked="0"/>
    </xf>
    <xf numFmtId="0" fontId="27" fillId="0" borderId="11" xfId="1012" applyFont="1" applyFill="1" applyBorder="1" applyAlignment="1" applyProtection="1">
      <alignment horizontal="left" vertical="center"/>
    </xf>
    <xf numFmtId="0" fontId="27" fillId="0" borderId="1" xfId="1011" applyFont="1" applyFill="1" applyBorder="1" applyAlignment="1" applyProtection="1">
      <alignment horizontal="left" vertical="center"/>
    </xf>
    <xf numFmtId="0" fontId="17" fillId="0" borderId="11" xfId="1012" applyFont="1" applyFill="1" applyBorder="1" applyAlignment="1" applyProtection="1">
      <alignment horizontal="left" vertical="center"/>
    </xf>
    <xf numFmtId="0" fontId="17" fillId="0" borderId="1" xfId="1012" applyFont="1" applyFill="1" applyBorder="1" applyAlignment="1" applyProtection="1">
      <alignment horizontal="left" vertical="center"/>
    </xf>
    <xf numFmtId="178" fontId="17" fillId="0" borderId="1" xfId="1012" applyNumberFormat="1" applyFont="1" applyFill="1" applyBorder="1" applyAlignment="1" applyProtection="1">
      <alignment horizontal="right" vertical="center" wrapText="1"/>
      <protection locked="0"/>
    </xf>
    <xf numFmtId="3" fontId="11" fillId="0" borderId="0" xfId="1012" applyNumberFormat="1">
      <alignment vertical="center"/>
    </xf>
    <xf numFmtId="0" fontId="48" fillId="0" borderId="0" xfId="0" applyFont="1" applyFill="1" applyBorder="1" applyAlignment="1">
      <alignment horizontal="center" vertical="center"/>
    </xf>
    <xf numFmtId="0" fontId="48" fillId="0" borderId="13" xfId="0" applyFont="1" applyFill="1" applyBorder="1" applyAlignment="1">
      <alignment horizontal="center" vertical="center"/>
    </xf>
    <xf numFmtId="0" fontId="14" fillId="0" borderId="0" xfId="0" applyFont="1" applyAlignment="1">
      <alignment horizontal="right"/>
    </xf>
    <xf numFmtId="0" fontId="27" fillId="0" borderId="2" xfId="1015" applyFont="1" applyBorder="1" applyAlignment="1">
      <alignment horizontal="center" vertical="center"/>
    </xf>
    <xf numFmtId="0" fontId="27" fillId="0" borderId="11" xfId="1015" applyFont="1" applyBorder="1" applyAlignment="1">
      <alignment horizontal="center" vertical="center"/>
    </xf>
    <xf numFmtId="0" fontId="27" fillId="0" borderId="5" xfId="1015" applyFont="1" applyBorder="1" applyAlignment="1">
      <alignment horizontal="center" vertical="center"/>
    </xf>
    <xf numFmtId="0" fontId="27" fillId="0" borderId="4" xfId="1015" applyFont="1" applyBorder="1" applyAlignment="1">
      <alignment horizontal="center" vertical="center"/>
    </xf>
    <xf numFmtId="49" fontId="27" fillId="0" borderId="1" xfId="783" applyNumberFormat="1" applyFont="1" applyFill="1" applyBorder="1" applyAlignment="1" applyProtection="1">
      <alignment horizontal="center" vertical="center"/>
    </xf>
    <xf numFmtId="182" fontId="49" fillId="0" borderId="1" xfId="23" applyNumberFormat="1" applyFont="1" applyFill="1" applyBorder="1" applyAlignment="1">
      <alignment horizontal="center" vertical="center"/>
    </xf>
    <xf numFmtId="184" fontId="49" fillId="0" borderId="1" xfId="23" applyNumberFormat="1" applyFont="1" applyFill="1" applyBorder="1" applyAlignment="1">
      <alignment horizontal="center" vertical="center"/>
    </xf>
    <xf numFmtId="10" fontId="49" fillId="0" borderId="1" xfId="32" applyNumberFormat="1" applyFont="1" applyFill="1" applyBorder="1" applyAlignment="1">
      <alignment horizontal="center" vertical="center"/>
    </xf>
    <xf numFmtId="182" fontId="49" fillId="0" borderId="1" xfId="0" applyNumberFormat="1" applyFont="1" applyFill="1" applyBorder="1" applyAlignment="1">
      <alignment horizontal="center" vertical="center"/>
    </xf>
    <xf numFmtId="49" fontId="49" fillId="0" borderId="1" xfId="23" applyNumberFormat="1" applyFont="1" applyFill="1" applyBorder="1" applyAlignment="1">
      <alignment horizontal="center" vertical="center"/>
    </xf>
    <xf numFmtId="49" fontId="49" fillId="0" borderId="1" xfId="32" applyNumberFormat="1" applyFont="1" applyFill="1" applyBorder="1" applyAlignment="1">
      <alignment horizontal="center" vertical="center"/>
    </xf>
    <xf numFmtId="0" fontId="16" fillId="0" borderId="0" xfId="0" applyFont="1" applyFill="1" applyBorder="1" applyAlignment="1">
      <alignment horizontal="left" vertical="top" wrapText="1"/>
    </xf>
    <xf numFmtId="0" fontId="50" fillId="0" borderId="0" xfId="913" applyFont="1" applyAlignment="1"/>
    <xf numFmtId="0" fontId="14" fillId="0" borderId="0" xfId="0" applyFont="1" applyAlignment="1">
      <alignment horizontal="right" vertical="center"/>
    </xf>
    <xf numFmtId="0" fontId="27" fillId="0" borderId="1" xfId="1015" applyFont="1" applyBorder="1" applyAlignment="1">
      <alignment horizontal="center" vertical="center" wrapText="1"/>
    </xf>
    <xf numFmtId="0" fontId="27" fillId="0" borderId="1" xfId="0" applyFont="1" applyBorder="1" applyAlignment="1">
      <alignment horizontal="left" vertical="center"/>
    </xf>
    <xf numFmtId="202" fontId="27" fillId="0" borderId="1" xfId="23" applyNumberFormat="1" applyFont="1" applyBorder="1" applyAlignment="1">
      <alignment horizontal="right" vertical="center" wrapText="1"/>
    </xf>
    <xf numFmtId="0" fontId="14" fillId="0" borderId="1" xfId="0" applyFont="1" applyBorder="1" applyAlignment="1">
      <alignment horizontal="left" vertical="center"/>
    </xf>
    <xf numFmtId="0" fontId="11" fillId="0" borderId="0" xfId="1012" applyFont="1" applyFill="1">
      <alignment vertical="center"/>
    </xf>
    <xf numFmtId="0" fontId="11" fillId="0" borderId="0" xfId="1012" applyFont="1">
      <alignment vertical="center"/>
    </xf>
    <xf numFmtId="178" fontId="11" fillId="0" borderId="0" xfId="1012" applyNumberFormat="1" applyFont="1">
      <alignment vertical="center"/>
    </xf>
    <xf numFmtId="202" fontId="11" fillId="0" borderId="0" xfId="1012" applyNumberFormat="1">
      <alignment vertical="center"/>
    </xf>
    <xf numFmtId="0" fontId="51" fillId="0" borderId="0" xfId="759" applyFont="1" applyAlignment="1">
      <alignment horizontal="center" vertical="center"/>
    </xf>
    <xf numFmtId="0" fontId="0" fillId="0" borderId="0" xfId="759" applyFont="1" applyAlignment="1">
      <alignment horizontal="right"/>
    </xf>
    <xf numFmtId="178" fontId="27" fillId="0" borderId="14" xfId="1012" applyNumberFormat="1" applyFont="1" applyBorder="1" applyAlignment="1">
      <alignment horizontal="center" vertical="center" wrapText="1"/>
    </xf>
    <xf numFmtId="202" fontId="11" fillId="2" borderId="0" xfId="510" applyNumberFormat="1" applyFont="1" applyFill="1" applyAlignment="1">
      <alignment horizontal="center" vertical="center" wrapText="1"/>
    </xf>
    <xf numFmtId="0" fontId="13" fillId="0" borderId="1" xfId="0" applyFont="1" applyFill="1" applyBorder="1" applyAlignment="1">
      <alignment horizontal="left" vertical="center" wrapText="1"/>
    </xf>
    <xf numFmtId="202" fontId="13" fillId="0" borderId="5" xfId="0" applyNumberFormat="1" applyFont="1" applyFill="1" applyBorder="1" applyAlignment="1">
      <alignment vertical="center" wrapText="1"/>
    </xf>
    <xf numFmtId="202" fontId="13" fillId="0" borderId="1" xfId="0" applyNumberFormat="1" applyFont="1" applyFill="1" applyBorder="1" applyAlignment="1">
      <alignment vertical="center" wrapText="1"/>
    </xf>
    <xf numFmtId="202" fontId="14" fillId="0" borderId="5" xfId="0" applyNumberFormat="1" applyFont="1" applyFill="1" applyBorder="1" applyAlignment="1">
      <alignment vertical="center" wrapText="1"/>
    </xf>
    <xf numFmtId="202" fontId="14" fillId="0" borderId="1" xfId="0" applyNumberFormat="1" applyFont="1" applyFill="1" applyBorder="1" applyAlignment="1">
      <alignment vertical="center" wrapText="1"/>
    </xf>
    <xf numFmtId="0" fontId="18" fillId="0" borderId="0" xfId="0" applyFont="1" applyFill="1" applyAlignment="1">
      <alignment horizontal="left" wrapText="1"/>
    </xf>
    <xf numFmtId="0" fontId="18" fillId="0" borderId="0" xfId="0" applyFont="1" applyFill="1" applyAlignment="1">
      <alignment horizontal="center" wrapText="1"/>
    </xf>
    <xf numFmtId="0" fontId="12" fillId="0" borderId="0" xfId="759" applyFont="1" applyFill="1" applyBorder="1" applyAlignment="1">
      <alignment horizontal="center" vertical="center"/>
    </xf>
    <xf numFmtId="0" fontId="14" fillId="0" borderId="0" xfId="759" applyFont="1" applyBorder="1" applyAlignment="1">
      <alignment horizontal="left" vertical="center"/>
    </xf>
    <xf numFmtId="0" fontId="14" fillId="0" borderId="0" xfId="759" applyFont="1" applyBorder="1" applyAlignment="1">
      <alignment horizontal="right" vertical="center"/>
    </xf>
    <xf numFmtId="0" fontId="27" fillId="0" borderId="1" xfId="0" applyFont="1" applyBorder="1" applyAlignment="1">
      <alignment horizontal="center" vertical="center" wrapText="1"/>
    </xf>
    <xf numFmtId="184" fontId="13" fillId="0" borderId="1" xfId="762" applyNumberFormat="1" applyFont="1" applyFill="1" applyBorder="1" applyAlignment="1">
      <alignment horizontal="left" vertical="center"/>
    </xf>
    <xf numFmtId="202" fontId="13" fillId="0" borderId="1" xfId="762" applyNumberFormat="1" applyFont="1" applyFill="1" applyBorder="1" applyAlignment="1">
      <alignment horizontal="right" vertical="center" wrapText="1"/>
    </xf>
    <xf numFmtId="184" fontId="14" fillId="0" borderId="1" xfId="762" applyNumberFormat="1" applyFont="1" applyFill="1" applyBorder="1" applyAlignment="1">
      <alignment horizontal="left" vertical="center"/>
    </xf>
    <xf numFmtId="202" fontId="14" fillId="0" borderId="1" xfId="762" applyNumberFormat="1" applyFont="1" applyFill="1" applyBorder="1" applyAlignment="1">
      <alignment horizontal="right" vertical="center" wrapText="1"/>
    </xf>
    <xf numFmtId="202" fontId="14" fillId="0" borderId="1" xfId="0" applyNumberFormat="1" applyFont="1" applyBorder="1" applyAlignment="1">
      <alignment horizontal="right" vertical="center" wrapText="1"/>
    </xf>
    <xf numFmtId="0" fontId="13" fillId="0" borderId="1" xfId="762" applyFont="1" applyFill="1" applyBorder="1" applyAlignment="1">
      <alignment horizontal="center" vertical="center"/>
    </xf>
    <xf numFmtId="0" fontId="0" fillId="0" borderId="0" xfId="0" applyAlignment="1" applyProtection="1"/>
    <xf numFmtId="0" fontId="18" fillId="0" borderId="0" xfId="1012" applyFont="1">
      <alignment vertical="center"/>
    </xf>
    <xf numFmtId="0" fontId="3" fillId="0" borderId="0" xfId="1012" applyFont="1" applyFill="1" applyAlignment="1" applyProtection="1">
      <alignment horizontal="center" vertical="center"/>
    </xf>
    <xf numFmtId="0" fontId="0" fillId="0" borderId="0" xfId="0" applyFill="1" applyAlignment="1" applyProtection="1"/>
    <xf numFmtId="0" fontId="31" fillId="2" borderId="0" xfId="1012" applyFont="1" applyFill="1">
      <alignment vertical="center"/>
    </xf>
    <xf numFmtId="0" fontId="14" fillId="0" borderId="0" xfId="1012" applyFont="1">
      <alignment vertical="center"/>
    </xf>
    <xf numFmtId="0" fontId="46" fillId="2" borderId="0" xfId="1012" applyFont="1" applyFill="1">
      <alignment vertical="center"/>
    </xf>
    <xf numFmtId="178" fontId="17" fillId="2" borderId="0" xfId="1012" applyNumberFormat="1" applyFont="1" applyFill="1" applyBorder="1" applyAlignment="1">
      <alignment horizontal="right" vertical="center"/>
    </xf>
    <xf numFmtId="178" fontId="27" fillId="2" borderId="1" xfId="1012" applyNumberFormat="1" applyFont="1" applyFill="1" applyBorder="1" applyAlignment="1">
      <alignment horizontal="center" vertical="center" wrapText="1"/>
    </xf>
    <xf numFmtId="0" fontId="27" fillId="2" borderId="1" xfId="1012" applyFont="1" applyFill="1" applyBorder="1" applyAlignment="1">
      <alignment horizontal="distributed" vertical="center" wrapText="1" indent="3"/>
    </xf>
    <xf numFmtId="0" fontId="13" fillId="3" borderId="1" xfId="0" applyFont="1" applyFill="1" applyBorder="1" applyAlignment="1" applyProtection="1">
      <alignment horizontal="left" vertical="center"/>
    </xf>
    <xf numFmtId="0" fontId="14" fillId="3" borderId="1" xfId="0" applyFont="1" applyFill="1" applyBorder="1" applyAlignment="1" applyProtection="1">
      <alignment horizontal="left" vertical="center"/>
    </xf>
    <xf numFmtId="0" fontId="17" fillId="3" borderId="1"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xf>
    <xf numFmtId="0" fontId="27" fillId="0" borderId="1" xfId="0" applyFont="1" applyFill="1" applyBorder="1" applyAlignment="1">
      <alignment horizontal="left" vertical="center"/>
    </xf>
    <xf numFmtId="49" fontId="27" fillId="0" borderId="1" xfId="0" applyNumberFormat="1" applyFont="1" applyFill="1" applyBorder="1" applyAlignment="1">
      <alignment vertical="center" wrapText="1"/>
    </xf>
    <xf numFmtId="202" fontId="27" fillId="0" borderId="1" xfId="23" applyNumberFormat="1" applyFont="1" applyFill="1" applyBorder="1" applyAlignment="1" applyProtection="1">
      <alignment horizontal="right" vertical="center" wrapText="1"/>
      <protection locked="0"/>
    </xf>
    <xf numFmtId="0" fontId="17" fillId="3" borderId="1" xfId="0" applyFont="1" applyFill="1" applyBorder="1" applyAlignment="1" applyProtection="1">
      <alignment horizontal="left" vertical="center"/>
    </xf>
    <xf numFmtId="49" fontId="14" fillId="3" borderId="1" xfId="0" applyNumberFormat="1" applyFont="1" applyFill="1" applyBorder="1" applyAlignment="1" applyProtection="1">
      <alignment vertical="center" wrapText="1"/>
    </xf>
    <xf numFmtId="49" fontId="13" fillId="3" borderId="1" xfId="0" applyNumberFormat="1" applyFont="1" applyFill="1" applyBorder="1" applyAlignment="1" applyProtection="1">
      <alignment vertical="center" wrapText="1"/>
    </xf>
    <xf numFmtId="49" fontId="14" fillId="0" borderId="1" xfId="0" applyNumberFormat="1" applyFont="1" applyFill="1" applyBorder="1" applyAlignment="1" applyProtection="1">
      <alignment horizontal="left" vertical="center"/>
    </xf>
    <xf numFmtId="49" fontId="14" fillId="3" borderId="1" xfId="0" applyNumberFormat="1" applyFont="1" applyFill="1" applyBorder="1" applyAlignment="1" applyProtection="1">
      <alignment horizontal="left" vertical="center" wrapText="1"/>
      <protection locked="0"/>
    </xf>
    <xf numFmtId="202" fontId="17" fillId="0" borderId="1" xfId="0" applyNumberFormat="1" applyFont="1" applyFill="1" applyBorder="1" applyAlignment="1" applyProtection="1">
      <alignment horizontal="right" vertical="center" wrapText="1"/>
    </xf>
    <xf numFmtId="49" fontId="14" fillId="0" borderId="1" xfId="0" applyNumberFormat="1" applyFont="1" applyFill="1" applyBorder="1" applyAlignment="1" applyProtection="1">
      <alignment vertical="center" wrapText="1"/>
    </xf>
    <xf numFmtId="177" fontId="17" fillId="0" borderId="1" xfId="32" applyNumberFormat="1" applyFont="1" applyFill="1" applyBorder="1" applyAlignment="1" applyProtection="1">
      <alignment vertical="center" wrapText="1"/>
    </xf>
    <xf numFmtId="49" fontId="17" fillId="0" borderId="1" xfId="0" applyNumberFormat="1" applyFont="1" applyFill="1" applyBorder="1" applyAlignment="1" applyProtection="1">
      <alignment horizontal="left" vertical="center" wrapText="1" indent="2"/>
    </xf>
    <xf numFmtId="0" fontId="11" fillId="0" borderId="1" xfId="1012" applyBorder="1">
      <alignment vertical="center"/>
    </xf>
    <xf numFmtId="178" fontId="11" fillId="0" borderId="1" xfId="1012" applyNumberFormat="1" applyBorder="1">
      <alignment vertical="center"/>
    </xf>
    <xf numFmtId="49" fontId="14" fillId="0" borderId="1" xfId="0" applyNumberFormat="1" applyFont="1" applyFill="1" applyBorder="1" applyAlignment="1" applyProtection="1">
      <alignment horizontal="left" vertical="center"/>
      <protection locked="0"/>
    </xf>
    <xf numFmtId="202" fontId="27" fillId="0" borderId="1" xfId="23" applyNumberFormat="1" applyFont="1" applyFill="1" applyBorder="1" applyAlignment="1" applyProtection="1">
      <alignment horizontal="right" vertical="center" wrapText="1" shrinkToFit="1"/>
      <protection locked="0"/>
    </xf>
    <xf numFmtId="49" fontId="13" fillId="0" borderId="1" xfId="0" applyNumberFormat="1" applyFont="1" applyFill="1" applyBorder="1" applyAlignment="1" applyProtection="1">
      <alignment horizontal="left" vertical="center" wrapText="1"/>
      <protection locked="0"/>
    </xf>
    <xf numFmtId="49" fontId="17" fillId="3" borderId="1" xfId="0" applyNumberFormat="1" applyFont="1" applyFill="1" applyBorder="1" applyAlignment="1" applyProtection="1">
      <alignment horizontal="left" vertical="center" wrapText="1"/>
      <protection locked="0"/>
    </xf>
    <xf numFmtId="49" fontId="14" fillId="0" borderId="1" xfId="0" applyNumberFormat="1" applyFont="1" applyFill="1" applyBorder="1" applyAlignment="1" applyProtection="1">
      <alignment horizontal="left" vertical="center" wrapText="1"/>
      <protection locked="0"/>
    </xf>
    <xf numFmtId="202" fontId="27" fillId="0" borderId="1" xfId="23" applyNumberFormat="1" applyFont="1" applyFill="1" applyBorder="1" applyAlignment="1" applyProtection="1">
      <alignment vertical="center" wrapText="1"/>
      <protection locked="0"/>
    </xf>
    <xf numFmtId="0" fontId="17" fillId="0" borderId="1" xfId="0" applyFont="1" applyFill="1" applyBorder="1" applyAlignment="1">
      <alignment horizontal="left" vertical="center"/>
    </xf>
    <xf numFmtId="49" fontId="27" fillId="2" borderId="1" xfId="1023" applyNumberFormat="1" applyFont="1" applyFill="1" applyBorder="1" applyAlignment="1" applyProtection="1">
      <alignment horizontal="left" vertical="center"/>
    </xf>
    <xf numFmtId="0" fontId="27" fillId="0" borderId="1" xfId="1012" applyFont="1" applyFill="1" applyBorder="1" applyAlignment="1">
      <alignment horizontal="center" vertical="center" wrapText="1"/>
    </xf>
    <xf numFmtId="0" fontId="27" fillId="0" borderId="0" xfId="1012" applyFont="1" applyFill="1" applyAlignment="1">
      <alignment horizontal="center" vertical="center" wrapText="1"/>
    </xf>
    <xf numFmtId="0" fontId="11" fillId="2" borderId="0" xfId="1011" applyFill="1">
      <alignment vertical="center"/>
    </xf>
    <xf numFmtId="0" fontId="11" fillId="0" borderId="0" xfId="1011" applyFill="1">
      <alignment vertical="center"/>
    </xf>
    <xf numFmtId="0" fontId="17" fillId="0" borderId="0" xfId="1012" applyFont="1" applyFill="1" applyAlignment="1">
      <alignment horizontal="left" vertical="center"/>
    </xf>
    <xf numFmtId="178" fontId="17" fillId="0" borderId="0" xfId="1012" applyNumberFormat="1" applyFont="1" applyFill="1" applyBorder="1" applyAlignment="1">
      <alignment horizontal="right" vertical="center"/>
    </xf>
    <xf numFmtId="178" fontId="27" fillId="0" borderId="11" xfId="1012" applyNumberFormat="1" applyFont="1" applyFill="1" applyBorder="1" applyAlignment="1">
      <alignment vertical="center" wrapText="1"/>
    </xf>
    <xf numFmtId="0" fontId="27" fillId="0" borderId="11" xfId="1012" applyNumberFormat="1" applyFont="1" applyFill="1" applyBorder="1" applyAlignment="1">
      <alignment horizontal="left" vertical="center"/>
    </xf>
    <xf numFmtId="0" fontId="27" fillId="0" borderId="1" xfId="1012" applyNumberFormat="1" applyFont="1" applyFill="1" applyBorder="1" applyAlignment="1">
      <alignment vertical="center" wrapText="1"/>
    </xf>
    <xf numFmtId="0" fontId="17" fillId="0" borderId="1" xfId="1012" applyFont="1" applyFill="1" applyBorder="1" applyAlignment="1">
      <alignment horizontal="left" vertical="center" wrapText="1"/>
    </xf>
    <xf numFmtId="0" fontId="17" fillId="2" borderId="11" xfId="1012" applyFont="1" applyFill="1" applyBorder="1" applyAlignment="1">
      <alignment horizontal="left" vertical="center"/>
    </xf>
    <xf numFmtId="0" fontId="17" fillId="2" borderId="1" xfId="1012" applyFont="1" applyFill="1" applyBorder="1" applyAlignment="1">
      <alignment horizontal="left" vertical="center" wrapText="1"/>
    </xf>
    <xf numFmtId="202" fontId="17" fillId="2" borderId="1" xfId="23" applyNumberFormat="1" applyFont="1" applyFill="1" applyBorder="1" applyAlignment="1">
      <alignment horizontal="right" vertical="center" wrapText="1"/>
    </xf>
    <xf numFmtId="202" fontId="17" fillId="2" borderId="1" xfId="23" applyNumberFormat="1" applyFont="1" applyFill="1" applyBorder="1" applyAlignment="1" applyProtection="1">
      <alignment horizontal="right" vertical="center" wrapText="1"/>
      <protection locked="0"/>
    </xf>
    <xf numFmtId="0" fontId="17" fillId="0" borderId="11" xfId="1012" applyFont="1" applyFill="1" applyBorder="1" applyAlignment="1">
      <alignment horizontal="left" vertical="top" wrapText="1"/>
    </xf>
    <xf numFmtId="0" fontId="17" fillId="0" borderId="1" xfId="1012" applyNumberFormat="1" applyFont="1" applyFill="1" applyBorder="1" applyAlignment="1">
      <alignment vertical="center" wrapText="1"/>
    </xf>
    <xf numFmtId="0" fontId="27" fillId="0" borderId="11" xfId="1012" applyFont="1" applyFill="1" applyBorder="1" applyAlignment="1">
      <alignment horizontal="distributed" vertical="center"/>
    </xf>
    <xf numFmtId="49" fontId="27" fillId="0" borderId="1" xfId="0" applyNumberFormat="1" applyFont="1" applyFill="1" applyBorder="1" applyAlignment="1" applyProtection="1">
      <alignment horizontal="distributed" vertical="center" wrapText="1"/>
    </xf>
    <xf numFmtId="0" fontId="27" fillId="0" borderId="11" xfId="1012" applyNumberFormat="1" applyFont="1" applyFill="1" applyBorder="1" applyAlignment="1" applyProtection="1">
      <alignment horizontal="left" vertical="center"/>
    </xf>
    <xf numFmtId="0" fontId="27" fillId="0" borderId="1" xfId="1012" applyNumberFormat="1" applyFont="1" applyFill="1" applyBorder="1" applyAlignment="1" applyProtection="1">
      <alignment vertical="center" wrapText="1"/>
    </xf>
    <xf numFmtId="0" fontId="17" fillId="2" borderId="11" xfId="1011" applyFont="1" applyFill="1" applyBorder="1" applyAlignment="1" applyProtection="1">
      <alignment horizontal="left" vertical="center"/>
    </xf>
    <xf numFmtId="0" fontId="17" fillId="2" borderId="1" xfId="1011" applyFont="1" applyFill="1" applyBorder="1" applyAlignment="1" applyProtection="1">
      <alignment horizontal="left" vertical="center" wrapText="1"/>
    </xf>
    <xf numFmtId="178" fontId="17" fillId="2" borderId="1" xfId="1012" applyNumberFormat="1" applyFont="1" applyFill="1" applyBorder="1" applyAlignment="1" applyProtection="1">
      <alignment horizontal="right" vertical="center" wrapText="1"/>
      <protection locked="0"/>
    </xf>
    <xf numFmtId="0" fontId="41" fillId="0" borderId="11" xfId="1012" applyFont="1" applyFill="1" applyBorder="1" applyAlignment="1">
      <alignment horizontal="distributed" vertical="center"/>
    </xf>
    <xf numFmtId="0" fontId="27" fillId="0" borderId="1" xfId="1012" applyFont="1" applyFill="1" applyBorder="1" applyAlignment="1">
      <alignment horizontal="distributed" vertical="center" wrapText="1" indent="2"/>
    </xf>
    <xf numFmtId="202" fontId="11" fillId="0" borderId="0" xfId="1012" applyNumberFormat="1" applyFill="1">
      <alignment vertical="center"/>
    </xf>
    <xf numFmtId="0" fontId="0" fillId="0" borderId="0" xfId="1012" applyFont="1" applyFill="1">
      <alignment vertical="center"/>
    </xf>
    <xf numFmtId="178" fontId="27" fillId="0" borderId="15" xfId="1012" applyNumberFormat="1" applyFont="1" applyFill="1" applyBorder="1" applyAlignment="1">
      <alignment horizontal="center" vertical="center" wrapText="1"/>
    </xf>
    <xf numFmtId="178" fontId="27" fillId="0" borderId="0" xfId="1012" applyNumberFormat="1" applyFont="1" applyFill="1" applyAlignment="1">
      <alignment horizontal="center" vertical="center" wrapText="1"/>
    </xf>
    <xf numFmtId="202" fontId="17" fillId="0" borderId="1" xfId="1022" applyNumberFormat="1" applyFont="1" applyFill="1" applyBorder="1" applyAlignment="1" applyProtection="1">
      <alignment vertical="center" wrapText="1"/>
    </xf>
    <xf numFmtId="49" fontId="17" fillId="0" borderId="1" xfId="1022" applyNumberFormat="1" applyFont="1" applyFill="1" applyBorder="1" applyAlignment="1" applyProtection="1">
      <alignment horizontal="left" vertical="center" wrapText="1"/>
    </xf>
    <xf numFmtId="177" fontId="27" fillId="0" borderId="1" xfId="32" applyNumberFormat="1" applyFont="1" applyFill="1" applyBorder="1" applyAlignment="1" applyProtection="1">
      <alignment vertical="center" wrapText="1"/>
      <protection locked="0"/>
    </xf>
    <xf numFmtId="0" fontId="27" fillId="0" borderId="1" xfId="1012" applyFont="1" applyFill="1" applyBorder="1" applyAlignment="1">
      <alignment vertical="center" wrapText="1"/>
    </xf>
    <xf numFmtId="0" fontId="17" fillId="0" borderId="11" xfId="1012" applyNumberFormat="1" applyFont="1" applyFill="1" applyBorder="1" applyAlignment="1">
      <alignment horizontal="left" vertical="center"/>
    </xf>
    <xf numFmtId="0" fontId="17" fillId="0" borderId="1" xfId="1012" applyNumberFormat="1" applyFont="1" applyFill="1" applyBorder="1" applyAlignment="1">
      <alignment horizontal="left" vertical="center" wrapText="1"/>
    </xf>
    <xf numFmtId="178" fontId="17" fillId="0" borderId="1" xfId="1012" applyNumberFormat="1" applyFont="1" applyFill="1" applyBorder="1" applyAlignment="1" applyProtection="1">
      <alignment vertical="center" wrapText="1"/>
      <protection locked="0"/>
    </xf>
    <xf numFmtId="177" fontId="17" fillId="0" borderId="1" xfId="369" applyNumberFormat="1" applyFont="1" applyFill="1" applyBorder="1" applyAlignment="1" applyProtection="1">
      <alignment vertical="center" wrapText="1"/>
      <protection locked="0"/>
    </xf>
    <xf numFmtId="0" fontId="17" fillId="0" borderId="11" xfId="1011" applyFont="1" applyFill="1" applyBorder="1" applyAlignment="1">
      <alignment horizontal="left" vertical="center"/>
    </xf>
    <xf numFmtId="178" fontId="17" fillId="0" borderId="1" xfId="1011" applyNumberFormat="1" applyFont="1" applyFill="1" applyBorder="1" applyAlignment="1" applyProtection="1">
      <alignment vertical="center" wrapText="1"/>
      <protection locked="0"/>
    </xf>
    <xf numFmtId="0" fontId="27" fillId="0" borderId="1" xfId="1012" applyNumberFormat="1" applyFont="1" applyFill="1" applyBorder="1" applyAlignment="1">
      <alignment horizontal="left" vertical="center" wrapText="1"/>
    </xf>
    <xf numFmtId="177" fontId="27" fillId="0" borderId="1" xfId="369" applyNumberFormat="1" applyFont="1" applyFill="1" applyBorder="1" applyAlignment="1" applyProtection="1">
      <alignment vertical="center" wrapText="1"/>
      <protection locked="0"/>
    </xf>
    <xf numFmtId="0" fontId="52" fillId="0" borderId="0" xfId="1012" applyFont="1" applyFill="1">
      <alignment vertical="center"/>
    </xf>
    <xf numFmtId="3" fontId="11" fillId="0" borderId="0" xfId="1012" applyNumberFormat="1" applyFill="1">
      <alignment vertical="center"/>
    </xf>
    <xf numFmtId="0" fontId="27" fillId="2" borderId="0" xfId="1012" applyFont="1" applyFill="1" applyAlignment="1" applyProtection="1">
      <alignment horizontal="center" vertical="center" wrapText="1"/>
    </xf>
    <xf numFmtId="0" fontId="17" fillId="2" borderId="0" xfId="1012" applyFont="1" applyFill="1" applyProtection="1">
      <alignment vertical="center"/>
    </xf>
    <xf numFmtId="0" fontId="11" fillId="2" borderId="0" xfId="1011" applyFill="1" applyProtection="1">
      <alignment vertical="center"/>
    </xf>
    <xf numFmtId="178" fontId="11" fillId="2" borderId="0" xfId="1012" applyNumberFormat="1" applyFill="1" applyProtection="1">
      <alignment vertical="center"/>
    </xf>
    <xf numFmtId="0" fontId="53" fillId="2" borderId="0" xfId="1012" applyFont="1" applyFill="1" applyProtection="1">
      <alignment vertical="center"/>
    </xf>
    <xf numFmtId="0" fontId="17" fillId="0" borderId="0" xfId="1012" applyFont="1" applyFill="1" applyAlignment="1" applyProtection="1">
      <alignment horizontal="left" vertical="center"/>
    </xf>
    <xf numFmtId="0" fontId="46" fillId="0" borderId="0" xfId="1012" applyFont="1" applyFill="1" applyProtection="1">
      <alignment vertical="center"/>
    </xf>
    <xf numFmtId="0" fontId="27" fillId="0" borderId="1" xfId="1012" applyFont="1" applyFill="1" applyBorder="1" applyAlignment="1" applyProtection="1">
      <alignment horizontal="center" vertical="center" wrapText="1"/>
    </xf>
    <xf numFmtId="178" fontId="27" fillId="0" borderId="0" xfId="1012" applyNumberFormat="1" applyFont="1" applyFill="1" applyAlignment="1" applyProtection="1">
      <alignment horizontal="center" vertical="center" wrapText="1"/>
    </xf>
    <xf numFmtId="0" fontId="31" fillId="0" borderId="0" xfId="1011" applyFont="1" applyFill="1" applyAlignment="1" applyProtection="1">
      <alignment horizontal="center" vertical="center"/>
    </xf>
    <xf numFmtId="202" fontId="17" fillId="0" borderId="1" xfId="1012" applyNumberFormat="1" applyFont="1" applyFill="1" applyBorder="1" applyAlignment="1" applyProtection="1">
      <alignment horizontal="right" vertical="center" wrapText="1"/>
    </xf>
    <xf numFmtId="0" fontId="17" fillId="0" borderId="1" xfId="1012" applyNumberFormat="1" applyFont="1" applyFill="1" applyBorder="1" applyAlignment="1" applyProtection="1">
      <alignment vertical="center" wrapText="1"/>
    </xf>
    <xf numFmtId="0" fontId="27" fillId="0" borderId="11" xfId="1012" applyFont="1" applyFill="1" applyBorder="1" applyAlignment="1" applyProtection="1">
      <alignment horizontal="distributed" vertical="center"/>
    </xf>
    <xf numFmtId="0" fontId="17" fillId="0" borderId="11" xfId="1011" applyFont="1" applyFill="1" applyBorder="1" applyAlignment="1" applyProtection="1">
      <alignment horizontal="left" vertical="center"/>
    </xf>
    <xf numFmtId="0" fontId="11" fillId="2" borderId="1" xfId="1011" applyFill="1" applyBorder="1" applyProtection="1">
      <alignment vertical="center"/>
    </xf>
    <xf numFmtId="0" fontId="41" fillId="0" borderId="11" xfId="1012" applyFont="1" applyFill="1" applyBorder="1" applyAlignment="1" applyProtection="1">
      <alignment horizontal="distributed" vertical="center"/>
    </xf>
    <xf numFmtId="0" fontId="27" fillId="0" borderId="1" xfId="1012" applyNumberFormat="1" applyFont="1" applyFill="1" applyBorder="1" applyAlignment="1" applyProtection="1">
      <alignment horizontal="distributed" vertical="center"/>
    </xf>
    <xf numFmtId="177" fontId="27" fillId="0" borderId="1" xfId="369" applyNumberFormat="1" applyFont="1" applyFill="1" applyBorder="1" applyAlignment="1" applyProtection="1">
      <alignment horizontal="right" vertical="center" wrapText="1"/>
      <protection locked="0"/>
    </xf>
    <xf numFmtId="3" fontId="11" fillId="2" borderId="0" xfId="1012" applyNumberFormat="1" applyFill="1" applyProtection="1">
      <alignment vertical="center"/>
    </xf>
    <xf numFmtId="0" fontId="17" fillId="0" borderId="11" xfId="1012" applyFont="1" applyFill="1" applyBorder="1" applyAlignment="1" applyProtection="1" quotePrefix="1">
      <alignment horizontal="left" vertical="center"/>
    </xf>
    <xf numFmtId="0" fontId="17" fillId="2" borderId="11" xfId="1012" applyFont="1" applyFill="1" applyBorder="1" applyAlignment="1" quotePrefix="1">
      <alignment horizontal="left" vertical="center"/>
    </xf>
    <xf numFmtId="49" fontId="8" fillId="0" borderId="1" xfId="889" applyNumberFormat="1" applyFont="1" applyFill="1" applyBorder="1" applyAlignment="1" quotePrefix="1">
      <alignment horizontal="center" vertical="center" wrapText="1"/>
    </xf>
    <xf numFmtId="49" fontId="6" fillId="0" borderId="1" xfId="889" applyNumberFormat="1" applyFont="1" applyFill="1" applyBorder="1" applyAlignment="1" quotePrefix="1">
      <alignment horizontal="center" vertical="center" wrapText="1"/>
    </xf>
    <xf numFmtId="0" fontId="6" fillId="0" borderId="1" xfId="897" applyFont="1" applyFill="1" applyBorder="1" applyAlignment="1" quotePrefix="1">
      <alignment horizontal="center" vertical="center" wrapText="1"/>
    </xf>
    <xf numFmtId="49" fontId="15" fillId="0" borderId="1" xfId="889" applyNumberFormat="1" applyFont="1" applyFill="1" applyBorder="1" applyAlignment="1" quotePrefix="1">
      <alignment horizontal="left" vertical="top" wrapText="1"/>
    </xf>
    <xf numFmtId="49" fontId="18" fillId="0" borderId="1" xfId="889" applyNumberFormat="1" applyFont="1" applyFill="1" applyBorder="1" applyAlignment="1" quotePrefix="1">
      <alignment horizontal="center" vertical="center" wrapText="1"/>
    </xf>
  </cellXfs>
  <cellStyles count="1334">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0,0_x000d__x000a_NA_x000d__x000a_" xfId="57"/>
    <cellStyle name="60% - 强调文字颜色 2 2 2 2" xfId="58"/>
    <cellStyle name="百分比 5" xfId="59"/>
    <cellStyle name="标题 2" xfId="60" builtinId="17"/>
    <cellStyle name="60% - 强调文字颜色 1" xfId="61" builtinId="32"/>
    <cellStyle name="Accent4 2 2" xfId="62"/>
    <cellStyle name="Accent6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好_2008年地州对账表(国库资金）" xfId="93"/>
    <cellStyle name="Accent2 - 40% 3" xfId="94"/>
    <cellStyle name="PSChar"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Accent6 6" xfId="102"/>
    <cellStyle name="标题 1 4 2" xfId="103"/>
    <cellStyle name="60% - 强调文字颜色 5" xfId="104" builtinId="48"/>
    <cellStyle name="强调文字颜色 6" xfId="105" builtinId="49"/>
    <cellStyle name="_弱电系统设备配置报价清单" xfId="106"/>
    <cellStyle name="40% - 强调文字颜色 6" xfId="107" builtinId="51"/>
    <cellStyle name="Accent6 7" xfId="108"/>
    <cellStyle name="标题 1 4 3" xfId="109"/>
    <cellStyle name="60% - 强调文字颜色 6" xfId="110" builtinId="52"/>
    <cellStyle name="_Book1_2 3" xfId="111"/>
    <cellStyle name="常规 2 12 2" xfId="112"/>
    <cellStyle name="Accent2 - 20% 3" xfId="113"/>
    <cellStyle name="_ET_STYLE_NoName_00__Book1" xfId="114"/>
    <cellStyle name="_ET_STYLE_NoName_00_" xfId="115"/>
    <cellStyle name="_Book1_1" xfId="116"/>
    <cellStyle name="_20100326高清市院遂宁检察院1080P配置清单26日改" xfId="117"/>
    <cellStyle name="_Book1_2 2 2" xfId="118"/>
    <cellStyle name="Accent2 - 20% 2 2" xfId="119"/>
    <cellStyle name="百分比 2 2 4" xfId="120"/>
    <cellStyle name="_Book1_2 2 3" xfId="121"/>
    <cellStyle name="百分比 2 10 2" xfId="122"/>
    <cellStyle name="百分比 2 2 5" xfId="123"/>
    <cellStyle name="_Book1_2 2 2 2" xfId="124"/>
    <cellStyle name="百分比 2 2 4 2" xfId="125"/>
    <cellStyle name="_Book1_3 2" xfId="126"/>
    <cellStyle name="常规 2 7 2" xfId="127"/>
    <cellStyle name="_Book1" xfId="128"/>
    <cellStyle name="_Book1_2" xfId="129"/>
    <cellStyle name="常规 3 2 3" xfId="130"/>
    <cellStyle name="Accent2 - 20%" xfId="131"/>
    <cellStyle name="_Book1_2 3 2" xfId="132"/>
    <cellStyle name="百分比 2 3 4" xfId="133"/>
    <cellStyle name="_Book1_2 4" xfId="134"/>
    <cellStyle name="_Book1_3" xfId="135"/>
    <cellStyle name="超级链接 2" xfId="136"/>
    <cellStyle name="Accent1 4 2" xfId="137"/>
    <cellStyle name="_ET_STYLE_NoName_00__Book1_1" xfId="138"/>
    <cellStyle name="Accent5 - 60% 3" xfId="139"/>
    <cellStyle name="_ET_STYLE_NoName_00__Book1_1 2" xfId="140"/>
    <cellStyle name="_ET_STYLE_NoName_00__Book1_1 2 2" xfId="141"/>
    <cellStyle name="Percent [2]" xfId="142"/>
    <cellStyle name="百分比 2 7 2" xfId="143"/>
    <cellStyle name="_ET_STYLE_NoName_00__Book1_1 2 3" xfId="144"/>
    <cellStyle name="标题 2 2 2 2" xfId="145"/>
    <cellStyle name="_ET_STYLE_NoName_00__Book1_1 3" xfId="146"/>
    <cellStyle name="_ET_STYLE_NoName_00__Book1_1 3 2" xfId="147"/>
    <cellStyle name="超级链接" xfId="148"/>
    <cellStyle name="Accent1 4" xfId="149"/>
    <cellStyle name="_ET_STYLE_NoName_00__Book1_1 4" xfId="150"/>
    <cellStyle name="_关闭破产企业已移交地方管理中小学校退休教师情况明细表(1)" xfId="151"/>
    <cellStyle name="Accent5 4"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20% - 强调文字颜色 2 3" xfId="161"/>
    <cellStyle name="60% - 强调文字颜色 3 2 2 2" xfId="162"/>
    <cellStyle name="常规 3 2 5" xfId="163"/>
    <cellStyle name="20% - 强调文字颜色 3 2" xfId="164"/>
    <cellStyle name="20% - 强调文字颜色 3 2 2" xfId="165"/>
    <cellStyle name="常规 3 3 5" xfId="166"/>
    <cellStyle name="20% - 强调文字颜色 4 2" xfId="167"/>
    <cellStyle name="Mon閠aire_!!!GO" xfId="168"/>
    <cellStyle name="常规 3 3 5 2" xfId="169"/>
    <cellStyle name="20% - 强调文字颜色 4 2 2" xfId="170"/>
    <cellStyle name="常规 3 3 6" xfId="171"/>
    <cellStyle name="20% - 强调文字颜色 4 3" xfId="172"/>
    <cellStyle name="Accent6 - 60% 2 2"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常规 9 2" xfId="183"/>
    <cellStyle name="40% - 强调文字颜色 1 3" xfId="184"/>
    <cellStyle name="Accent1"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40% - 强调文字颜色 4 3" xfId="193"/>
    <cellStyle name="Accent6 - 20% 2" xfId="194"/>
    <cellStyle name="好 2 3" xfId="195"/>
    <cellStyle name="40% - 强调文字颜色 5 2" xfId="196"/>
    <cellStyle name="40% - 强调文字颜色 5 2 2" xfId="197"/>
    <cellStyle name="60% - 强调文字颜色 4 3" xfId="198"/>
    <cellStyle name="好 2 4" xfId="199"/>
    <cellStyle name="40% - 强调文字颜色 5 3" xfId="200"/>
    <cellStyle name="好 3 3" xfId="201"/>
    <cellStyle name="40% - 强调文字颜色 6 2" xfId="202"/>
    <cellStyle name="适中 2 2" xfId="203"/>
    <cellStyle name="百分比 2 9" xfId="204"/>
    <cellStyle name="标题 2 2 4" xfId="205"/>
    <cellStyle name="40% - 强调文字颜色 6 2 2" xfId="206"/>
    <cellStyle name="Accent2 5" xfId="207"/>
    <cellStyle name="适中 2 2 2" xfId="208"/>
    <cellStyle name="百分比 2 9 2" xfId="209"/>
    <cellStyle name="好 3 4" xfId="210"/>
    <cellStyle name="40% - 强调文字颜色 6 3" xfId="211"/>
    <cellStyle name="60% - 强调文字颜色 1 2" xfId="212"/>
    <cellStyle name="输出 3 4" xfId="213"/>
    <cellStyle name="Accent6 2 2" xfId="214"/>
    <cellStyle name="60% - 强调文字颜色 1 2 2" xfId="215"/>
    <cellStyle name="60% - 强调文字颜色 1 2 2 2" xfId="216"/>
    <cellStyle name="好 7" xfId="217"/>
    <cellStyle name="标题 3 2 4" xfId="218"/>
    <cellStyle name="60% - 强调文字颜色 1 2 3" xfId="219"/>
    <cellStyle name="百分比 2 3 4 2" xfId="220"/>
    <cellStyle name="60% - 强调文字颜色 1 3" xfId="221"/>
    <cellStyle name="60% - 强调文字颜色 1 3 2" xfId="222"/>
    <cellStyle name="60% - 强调文字颜色 2 2" xfId="223"/>
    <cellStyle name="输出 4 4" xfId="224"/>
    <cellStyle name="常规 5" xfId="225"/>
    <cellStyle name="Accent6 3 2" xfId="226"/>
    <cellStyle name="60% - 强调文字颜色 2 2 3" xfId="227"/>
    <cellStyle name="Accent6 - 60%" xfId="228"/>
    <cellStyle name="注释 2" xfId="229"/>
    <cellStyle name="60% - 强调文字颜色 2 3 2" xfId="230"/>
    <cellStyle name="60% - 强调文字颜色 3 2" xfId="231"/>
    <cellStyle name="Accent6 4 2" xfId="232"/>
    <cellStyle name="60% - 强调文字颜色 3 2 2" xfId="233"/>
    <cellStyle name="60% - 强调文字颜色 3 2 3" xfId="234"/>
    <cellStyle name="60% - 强调文字颜色 3 3" xfId="235"/>
    <cellStyle name="Accent5 - 40% 2" xfId="236"/>
    <cellStyle name="60% - 强调文字颜色 3 3 2" xfId="237"/>
    <cellStyle name="Accent5 - 40% 2 2" xfId="238"/>
    <cellStyle name="60% - 强调文字颜色 4 2" xfId="239"/>
    <cellStyle name="Accent6 5 2" xfId="240"/>
    <cellStyle name="60% - 强调文字颜色 4 2 2" xfId="241"/>
    <cellStyle name="常规 20" xfId="242"/>
    <cellStyle name="常规 15" xfId="243"/>
    <cellStyle name="60% - 强调文字颜色 4 3 2" xfId="244"/>
    <cellStyle name="60% - 强调文字颜色 5 2" xfId="245"/>
    <cellStyle name="标题 1 4 2 2" xfId="246"/>
    <cellStyle name="60% - 强调文字颜色 5 2 2" xfId="247"/>
    <cellStyle name="60% - 强调文字颜色 5 2 3" xfId="248"/>
    <cellStyle name="百分比 2 10" xfId="249"/>
    <cellStyle name="60% - 强调文字颜色 5 3" xfId="250"/>
    <cellStyle name="60% - 强调文字颜色 5 3 2" xfId="251"/>
    <cellStyle name="RowLevel_0" xfId="252"/>
    <cellStyle name="60% - 强调文字颜色 6 2" xfId="253"/>
    <cellStyle name="60% - 强调文字颜色 6 2 2" xfId="254"/>
    <cellStyle name="强调文字颜色 5 2 3" xfId="255"/>
    <cellStyle name="Header2" xfId="256"/>
    <cellStyle name="60% - 强调文字颜色 6 2 2 2" xfId="257"/>
    <cellStyle name="Header2 2" xfId="258"/>
    <cellStyle name="60% - 强调文字颜色 6 2 3" xfId="259"/>
    <cellStyle name="60% - 强调文字颜色 6 3" xfId="260"/>
    <cellStyle name="6mal" xfId="261"/>
    <cellStyle name="强调文字颜色 2 2 2" xfId="262"/>
    <cellStyle name="Accent1 - 20%" xfId="263"/>
    <cellStyle name="Accent4 9"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常规_Sheet3"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2 3" xfId="1017"/>
    <cellStyle name="计算 2 4" xfId="1018"/>
    <cellStyle name="常规_2007年云南省向人大报送政府收支预算表格式编制过程表 2 4 2" xfId="1019"/>
    <cellStyle name="常规_2007年云南省向人大报送政府收支预算表格式编制过程表 3 2" xfId="1020"/>
    <cellStyle name="计算 3 3" xfId="1021"/>
    <cellStyle name="常规_exceltmp1" xfId="1022"/>
    <cellStyle name="常规_exceltmp1 2" xfId="1023"/>
    <cellStyle name="计算 4"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好_1110洱源 2" xfId="1055"/>
    <cellStyle name="解释性文本 4 3" xfId="1056"/>
    <cellStyle name="好_1110洱源 2 2" xfId="1057"/>
    <cellStyle name="好_1110洱源 3" xfId="1058"/>
    <cellStyle name="解释性文本 4 4"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好_2008年地州对账表(国库资金） 2 2" xfId="1068"/>
    <cellStyle name="商品名称 2 3"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2 2 2 2" xfId="1081"/>
    <cellStyle name="汇总 8" xfId="1082"/>
    <cellStyle name="汇总 2 2 3" xfId="1083"/>
    <cellStyle name="警告文本 2 2 2"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汇总 3 2 3" xfId="1093"/>
    <cellStyle name="警告文本 3 2 2"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汇总 4 2 3" xfId="1103"/>
    <cellStyle name="警告文本 4 2 2"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汇总 5 4" xfId="1114"/>
    <cellStyle name="千分位_97-917"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千分位[0]_laroux" xfId="1206"/>
    <cellStyle name="输入 8" xfId="1207"/>
    <cellStyle name="常规_表样--2016年1至7月云南省及省本级地方财政收支执行情况（国资预算）全省数据与国库一致send预算局826" xfId="1208"/>
    <cellStyle name="千位[0]_ 方正PC"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externalLink" Target="externalLinks/externalLink5.xml"/><Relationship Id="rId37" Type="http://schemas.openxmlformats.org/officeDocument/2006/relationships/externalLink" Target="externalLinks/externalLink4.xml"/><Relationship Id="rId36" Type="http://schemas.openxmlformats.org/officeDocument/2006/relationships/externalLink" Target="externalLinks/externalLink3.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39044;&#31639;&#32929;\Desktop\&#25919;&#24220;&#39044;&#31639;&#20844;&#24320;&#34920;0209\&#25919;&#24220;&#39044;&#31639;&#20844;&#24320;&#34920;0209\&#20043;9&#38468;&#20214;%20%20%20023&#24180;&#21200;&#28023;&#21439;&#22320;&#26041;&#36130;&#25919;&#25910;&#25903;&#25191;&#34892;&#24773;&#20917;&#21450;2024&#24180;&#39044;&#31639;&#33609;&#26696;022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39044;&#31639;&#32929;\Desktop\&#25919;&#24220;&#39044;&#31639;&#20844;&#24320;&#34920;0209\&#25919;&#24220;&#39044;&#31639;&#20844;&#24320;&#34920;0209\&#21200;&#28023;&#21439;2024&#24180;&#25919;&#24220;&#39044;&#31639;&#20844;&#24320;&#34920;&#65288;&#22025;&#2132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Documents\SisenMESS\Enteral.YY\RecvFileTempFolder\&#26446;&#22025;&#21326;(1124926268)\2024-02-09\08.26.41\&#21200;&#28023;&#21439;2024&#24180;&#25919;&#24220;&#39044;&#31639;&#20844;&#2432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 val="Main"/>
      <sheetName val="Sheet1"/>
      <sheetName val="eqpmad2"/>
      <sheetName val="基本支出经济分类透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校验表"/>
      <sheetName val="01-1"/>
      <sheetName val="01-2"/>
      <sheetName val="02"/>
      <sheetName val="03"/>
      <sheetName val="04"/>
      <sheetName val="05"/>
      <sheetName val="06"/>
      <sheetName val="07"/>
      <sheetName val="08"/>
      <sheetName val="09"/>
      <sheetName val="10-1"/>
      <sheetName val="10-2"/>
      <sheetName val="11"/>
      <sheetName val="12"/>
      <sheetName val="13"/>
      <sheetName val="14"/>
      <sheetName val="15"/>
      <sheetName val="16"/>
      <sheetName val="17"/>
      <sheetName val="18"/>
      <sheetName val="19"/>
      <sheetName val="20"/>
      <sheetName val="21"/>
      <sheetName val="22"/>
      <sheetName val="23"/>
      <sheetName va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A4">
            <v>201</v>
          </cell>
        </row>
        <row r="4">
          <cell r="D4">
            <v>19800</v>
          </cell>
        </row>
        <row r="5">
          <cell r="A5">
            <v>20101</v>
          </cell>
        </row>
        <row r="5">
          <cell r="D5">
            <v>691</v>
          </cell>
        </row>
        <row r="6">
          <cell r="A6">
            <v>2010101</v>
          </cell>
        </row>
        <row r="6">
          <cell r="D6">
            <v>479</v>
          </cell>
        </row>
        <row r="7">
          <cell r="A7">
            <v>2010102</v>
          </cell>
        </row>
        <row r="7">
          <cell r="D7">
            <v>2</v>
          </cell>
        </row>
        <row r="8">
          <cell r="A8">
            <v>2010103</v>
          </cell>
        </row>
        <row r="8">
          <cell r="D8">
            <v>0</v>
          </cell>
        </row>
        <row r="9">
          <cell r="A9">
            <v>2010104</v>
          </cell>
        </row>
        <row r="9">
          <cell r="D9">
            <v>50</v>
          </cell>
        </row>
        <row r="10">
          <cell r="A10">
            <v>2010105</v>
          </cell>
        </row>
        <row r="10">
          <cell r="D10">
            <v>0</v>
          </cell>
        </row>
        <row r="11">
          <cell r="A11">
            <v>2010106</v>
          </cell>
        </row>
        <row r="11">
          <cell r="D11">
            <v>0</v>
          </cell>
        </row>
        <row r="12">
          <cell r="A12">
            <v>2010107</v>
          </cell>
        </row>
        <row r="12">
          <cell r="D12">
            <v>30</v>
          </cell>
        </row>
        <row r="13">
          <cell r="A13">
            <v>2010108</v>
          </cell>
        </row>
        <row r="13">
          <cell r="D13">
            <v>120</v>
          </cell>
        </row>
        <row r="14">
          <cell r="A14">
            <v>2010109</v>
          </cell>
        </row>
        <row r="14">
          <cell r="D14">
            <v>0</v>
          </cell>
        </row>
        <row r="15">
          <cell r="A15">
            <v>2010150</v>
          </cell>
        </row>
        <row r="15">
          <cell r="D15">
            <v>0</v>
          </cell>
        </row>
        <row r="16">
          <cell r="A16">
            <v>2010199</v>
          </cell>
        </row>
        <row r="16">
          <cell r="D16">
            <v>10</v>
          </cell>
        </row>
        <row r="17">
          <cell r="A17">
            <v>20102</v>
          </cell>
        </row>
        <row r="17">
          <cell r="D17">
            <v>537</v>
          </cell>
        </row>
        <row r="18">
          <cell r="A18">
            <v>2010201</v>
          </cell>
        </row>
        <row r="18">
          <cell r="D18">
            <v>470</v>
          </cell>
        </row>
        <row r="19">
          <cell r="A19">
            <v>2010202</v>
          </cell>
        </row>
        <row r="19">
          <cell r="D19">
            <v>2</v>
          </cell>
        </row>
        <row r="20">
          <cell r="A20">
            <v>2010203</v>
          </cell>
        </row>
        <row r="20">
          <cell r="D20">
            <v>0</v>
          </cell>
        </row>
        <row r="21">
          <cell r="A21">
            <v>2010204</v>
          </cell>
        </row>
        <row r="21">
          <cell r="D21">
            <v>10</v>
          </cell>
        </row>
        <row r="22">
          <cell r="A22">
            <v>2010205</v>
          </cell>
        </row>
        <row r="22">
          <cell r="D22">
            <v>25</v>
          </cell>
        </row>
        <row r="23">
          <cell r="A23">
            <v>2010206</v>
          </cell>
        </row>
        <row r="23">
          <cell r="D23">
            <v>0</v>
          </cell>
        </row>
        <row r="24">
          <cell r="A24">
            <v>2010250</v>
          </cell>
        </row>
        <row r="24">
          <cell r="D24">
            <v>0</v>
          </cell>
        </row>
        <row r="25">
          <cell r="A25">
            <v>2010299</v>
          </cell>
        </row>
        <row r="25">
          <cell r="D25">
            <v>30</v>
          </cell>
        </row>
        <row r="26">
          <cell r="A26">
            <v>20103</v>
          </cell>
        </row>
        <row r="26">
          <cell r="D26">
            <v>6868</v>
          </cell>
        </row>
        <row r="27">
          <cell r="A27">
            <v>2010301</v>
          </cell>
        </row>
        <row r="27">
          <cell r="D27">
            <v>4181</v>
          </cell>
        </row>
        <row r="28">
          <cell r="A28">
            <v>2010302</v>
          </cell>
        </row>
        <row r="28">
          <cell r="D28">
            <v>101</v>
          </cell>
        </row>
        <row r="29">
          <cell r="A29">
            <v>2010303</v>
          </cell>
        </row>
        <row r="29">
          <cell r="D29">
            <v>0</v>
          </cell>
        </row>
        <row r="30">
          <cell r="A30">
            <v>2010304</v>
          </cell>
        </row>
        <row r="30">
          <cell r="D30">
            <v>0</v>
          </cell>
        </row>
        <row r="31">
          <cell r="A31">
            <v>2010305</v>
          </cell>
        </row>
        <row r="31">
          <cell r="D31">
            <v>100</v>
          </cell>
        </row>
        <row r="32">
          <cell r="A32">
            <v>2010306</v>
          </cell>
        </row>
        <row r="32">
          <cell r="D32">
            <v>0</v>
          </cell>
        </row>
        <row r="33">
          <cell r="A33">
            <v>2010308</v>
          </cell>
        </row>
        <row r="33">
          <cell r="D33">
            <v>0</v>
          </cell>
        </row>
        <row r="34">
          <cell r="A34">
            <v>2010309</v>
          </cell>
        </row>
        <row r="34">
          <cell r="D34">
            <v>0</v>
          </cell>
        </row>
        <row r="35">
          <cell r="A35">
            <v>2010350</v>
          </cell>
        </row>
        <row r="35">
          <cell r="D35">
            <v>1728</v>
          </cell>
        </row>
        <row r="36">
          <cell r="A36">
            <v>2010399</v>
          </cell>
        </row>
        <row r="36">
          <cell r="D36">
            <v>758</v>
          </cell>
        </row>
        <row r="37">
          <cell r="A37">
            <v>20104</v>
          </cell>
        </row>
        <row r="37">
          <cell r="D37">
            <v>515</v>
          </cell>
        </row>
        <row r="38">
          <cell r="A38">
            <v>2010401</v>
          </cell>
        </row>
        <row r="38">
          <cell r="D38">
            <v>418</v>
          </cell>
        </row>
        <row r="39">
          <cell r="A39">
            <v>2010402</v>
          </cell>
        </row>
        <row r="39">
          <cell r="D39">
            <v>0</v>
          </cell>
        </row>
        <row r="40">
          <cell r="A40">
            <v>2010403</v>
          </cell>
        </row>
        <row r="40">
          <cell r="D40">
            <v>0</v>
          </cell>
        </row>
        <row r="41">
          <cell r="A41">
            <v>2010404</v>
          </cell>
        </row>
        <row r="41">
          <cell r="D41">
            <v>0</v>
          </cell>
        </row>
        <row r="42">
          <cell r="A42">
            <v>2010405</v>
          </cell>
        </row>
        <row r="42">
          <cell r="D42">
            <v>0</v>
          </cell>
        </row>
        <row r="43">
          <cell r="A43">
            <v>2010406</v>
          </cell>
        </row>
        <row r="43">
          <cell r="D43">
            <v>0</v>
          </cell>
        </row>
        <row r="44">
          <cell r="A44">
            <v>2010407</v>
          </cell>
        </row>
        <row r="44">
          <cell r="D44">
            <v>0</v>
          </cell>
        </row>
        <row r="45">
          <cell r="A45">
            <v>2010408</v>
          </cell>
        </row>
        <row r="45">
          <cell r="D45">
            <v>47</v>
          </cell>
        </row>
        <row r="46">
          <cell r="A46">
            <v>2010450</v>
          </cell>
        </row>
        <row r="46">
          <cell r="D46">
            <v>0</v>
          </cell>
        </row>
        <row r="47">
          <cell r="A47">
            <v>2010499</v>
          </cell>
        </row>
        <row r="47">
          <cell r="D47">
            <v>50</v>
          </cell>
        </row>
        <row r="48">
          <cell r="A48">
            <v>20105</v>
          </cell>
        </row>
        <row r="48">
          <cell r="D48">
            <v>454</v>
          </cell>
        </row>
        <row r="49">
          <cell r="A49">
            <v>2010501</v>
          </cell>
        </row>
        <row r="49">
          <cell r="D49">
            <v>176</v>
          </cell>
        </row>
        <row r="50">
          <cell r="A50">
            <v>2010502</v>
          </cell>
        </row>
        <row r="50">
          <cell r="D50">
            <v>0</v>
          </cell>
        </row>
        <row r="51">
          <cell r="A51">
            <v>2010503</v>
          </cell>
        </row>
        <row r="51">
          <cell r="D51">
            <v>0</v>
          </cell>
        </row>
        <row r="52">
          <cell r="A52">
            <v>2010504</v>
          </cell>
        </row>
        <row r="52">
          <cell r="D52">
            <v>0</v>
          </cell>
        </row>
        <row r="53">
          <cell r="A53">
            <v>2010505</v>
          </cell>
        </row>
        <row r="53">
          <cell r="D53">
            <v>0</v>
          </cell>
        </row>
        <row r="54">
          <cell r="A54">
            <v>2010506</v>
          </cell>
        </row>
        <row r="54">
          <cell r="D54">
            <v>0</v>
          </cell>
        </row>
        <row r="55">
          <cell r="A55">
            <v>2010507</v>
          </cell>
        </row>
        <row r="55">
          <cell r="D55">
            <v>80</v>
          </cell>
        </row>
        <row r="56">
          <cell r="A56">
            <v>2010508</v>
          </cell>
        </row>
        <row r="56">
          <cell r="D56">
            <v>71</v>
          </cell>
        </row>
        <row r="57">
          <cell r="A57">
            <v>2010550</v>
          </cell>
        </row>
        <row r="57">
          <cell r="D57">
            <v>127</v>
          </cell>
        </row>
        <row r="58">
          <cell r="A58">
            <v>2010599</v>
          </cell>
        </row>
        <row r="58">
          <cell r="D58">
            <v>0</v>
          </cell>
        </row>
        <row r="59">
          <cell r="A59">
            <v>20106</v>
          </cell>
        </row>
        <row r="59">
          <cell r="D59">
            <v>1536</v>
          </cell>
        </row>
        <row r="60">
          <cell r="A60">
            <v>2010601</v>
          </cell>
        </row>
        <row r="60">
          <cell r="D60">
            <v>588</v>
          </cell>
        </row>
        <row r="61">
          <cell r="A61">
            <v>2010602</v>
          </cell>
        </row>
        <row r="61">
          <cell r="D61">
            <v>0</v>
          </cell>
        </row>
        <row r="62">
          <cell r="A62">
            <v>2010603</v>
          </cell>
        </row>
        <row r="62">
          <cell r="D62">
            <v>0</v>
          </cell>
        </row>
        <row r="63">
          <cell r="A63">
            <v>2010604</v>
          </cell>
        </row>
        <row r="63">
          <cell r="D63">
            <v>0</v>
          </cell>
        </row>
        <row r="64">
          <cell r="A64">
            <v>2010605</v>
          </cell>
        </row>
        <row r="64">
          <cell r="D64">
            <v>0</v>
          </cell>
        </row>
        <row r="65">
          <cell r="A65">
            <v>2010606</v>
          </cell>
        </row>
        <row r="65">
          <cell r="D65">
            <v>0</v>
          </cell>
        </row>
        <row r="66">
          <cell r="A66">
            <v>2010607</v>
          </cell>
        </row>
        <row r="66">
          <cell r="D66">
            <v>0</v>
          </cell>
        </row>
        <row r="67">
          <cell r="A67">
            <v>2010608</v>
          </cell>
        </row>
        <row r="67">
          <cell r="D67">
            <v>0</v>
          </cell>
        </row>
        <row r="68">
          <cell r="A68">
            <v>2010650</v>
          </cell>
        </row>
        <row r="68">
          <cell r="D68">
            <v>848</v>
          </cell>
        </row>
        <row r="69">
          <cell r="A69">
            <v>2010699</v>
          </cell>
        </row>
        <row r="69">
          <cell r="D69">
            <v>100</v>
          </cell>
        </row>
        <row r="70">
          <cell r="A70">
            <v>20107</v>
          </cell>
        </row>
        <row r="70">
          <cell r="D70">
            <v>110</v>
          </cell>
        </row>
        <row r="71">
          <cell r="A71">
            <v>2010701</v>
          </cell>
        </row>
        <row r="71">
          <cell r="D71">
            <v>50</v>
          </cell>
        </row>
        <row r="72">
          <cell r="A72">
            <v>2010702</v>
          </cell>
        </row>
        <row r="72">
          <cell r="D72">
            <v>0</v>
          </cell>
        </row>
        <row r="73">
          <cell r="A73">
            <v>2010703</v>
          </cell>
        </row>
        <row r="73">
          <cell r="D73">
            <v>0</v>
          </cell>
        </row>
        <row r="74">
          <cell r="A74">
            <v>2010709</v>
          </cell>
        </row>
        <row r="74">
          <cell r="D74">
            <v>0</v>
          </cell>
        </row>
        <row r="75">
          <cell r="A75">
            <v>2010710</v>
          </cell>
        </row>
        <row r="75">
          <cell r="D75">
            <v>0</v>
          </cell>
        </row>
        <row r="76">
          <cell r="A76">
            <v>2010750</v>
          </cell>
        </row>
        <row r="76">
          <cell r="D76">
            <v>0</v>
          </cell>
        </row>
        <row r="77">
          <cell r="A77">
            <v>2010799</v>
          </cell>
        </row>
        <row r="77">
          <cell r="D77">
            <v>60</v>
          </cell>
        </row>
        <row r="78">
          <cell r="A78">
            <v>20108</v>
          </cell>
        </row>
        <row r="78">
          <cell r="D78">
            <v>60</v>
          </cell>
        </row>
        <row r="79">
          <cell r="A79">
            <v>2010801</v>
          </cell>
        </row>
        <row r="79">
          <cell r="D79">
            <v>0</v>
          </cell>
        </row>
        <row r="80">
          <cell r="A80">
            <v>2010802</v>
          </cell>
        </row>
        <row r="80">
          <cell r="D80">
            <v>0</v>
          </cell>
        </row>
        <row r="81">
          <cell r="A81">
            <v>2010803</v>
          </cell>
        </row>
        <row r="81">
          <cell r="D81">
            <v>0</v>
          </cell>
        </row>
        <row r="82">
          <cell r="A82">
            <v>2010804</v>
          </cell>
        </row>
        <row r="82">
          <cell r="D82">
            <v>60</v>
          </cell>
        </row>
        <row r="83">
          <cell r="A83">
            <v>2010805</v>
          </cell>
        </row>
        <row r="83">
          <cell r="D83">
            <v>0</v>
          </cell>
        </row>
        <row r="84">
          <cell r="A84">
            <v>2010806</v>
          </cell>
        </row>
        <row r="84">
          <cell r="D84">
            <v>0</v>
          </cell>
        </row>
        <row r="85">
          <cell r="A85">
            <v>2010850</v>
          </cell>
        </row>
        <row r="85">
          <cell r="D85">
            <v>0</v>
          </cell>
        </row>
        <row r="86">
          <cell r="A86">
            <v>2010899</v>
          </cell>
        </row>
        <row r="86">
          <cell r="D86">
            <v>0</v>
          </cell>
        </row>
        <row r="87">
          <cell r="A87">
            <v>20109</v>
          </cell>
        </row>
        <row r="87">
          <cell r="D87">
            <v>200</v>
          </cell>
        </row>
        <row r="88">
          <cell r="A88">
            <v>2010901</v>
          </cell>
        </row>
        <row r="88">
          <cell r="D88">
            <v>0</v>
          </cell>
        </row>
        <row r="89">
          <cell r="A89">
            <v>2010902</v>
          </cell>
        </row>
        <row r="89">
          <cell r="D89">
            <v>200</v>
          </cell>
        </row>
        <row r="90">
          <cell r="A90">
            <v>2010903</v>
          </cell>
        </row>
        <row r="90">
          <cell r="D90">
            <v>0</v>
          </cell>
        </row>
        <row r="91">
          <cell r="A91">
            <v>2010905</v>
          </cell>
        </row>
        <row r="91">
          <cell r="D91">
            <v>0</v>
          </cell>
        </row>
        <row r="92">
          <cell r="A92">
            <v>2010907</v>
          </cell>
        </row>
        <row r="92">
          <cell r="D92">
            <v>0</v>
          </cell>
        </row>
        <row r="93">
          <cell r="A93">
            <v>2010908</v>
          </cell>
        </row>
        <row r="93">
          <cell r="D93">
            <v>0</v>
          </cell>
        </row>
        <row r="94">
          <cell r="A94">
            <v>2010909</v>
          </cell>
        </row>
        <row r="94">
          <cell r="D94">
            <v>0</v>
          </cell>
        </row>
        <row r="95">
          <cell r="A95">
            <v>2010910</v>
          </cell>
        </row>
        <row r="95">
          <cell r="D95">
            <v>0</v>
          </cell>
        </row>
        <row r="96">
          <cell r="A96">
            <v>2010911</v>
          </cell>
        </row>
        <row r="96">
          <cell r="D96">
            <v>0</v>
          </cell>
        </row>
        <row r="97">
          <cell r="A97">
            <v>2010912</v>
          </cell>
        </row>
        <row r="97">
          <cell r="D97">
            <v>0</v>
          </cell>
        </row>
        <row r="98">
          <cell r="A98">
            <v>2010950</v>
          </cell>
        </row>
        <row r="98">
          <cell r="D98">
            <v>0</v>
          </cell>
        </row>
        <row r="99">
          <cell r="A99">
            <v>2010999</v>
          </cell>
        </row>
        <row r="99">
          <cell r="D99">
            <v>0</v>
          </cell>
        </row>
        <row r="100">
          <cell r="A100">
            <v>20111</v>
          </cell>
        </row>
        <row r="100">
          <cell r="D100">
            <v>1905</v>
          </cell>
        </row>
        <row r="101">
          <cell r="A101">
            <v>2011101</v>
          </cell>
        </row>
        <row r="101">
          <cell r="D101">
            <v>1663</v>
          </cell>
        </row>
        <row r="102">
          <cell r="A102">
            <v>2011102</v>
          </cell>
        </row>
        <row r="102">
          <cell r="D102">
            <v>0</v>
          </cell>
        </row>
        <row r="103">
          <cell r="A103">
            <v>2011103</v>
          </cell>
        </row>
        <row r="103">
          <cell r="D103">
            <v>0</v>
          </cell>
        </row>
        <row r="104">
          <cell r="A104">
            <v>2011104</v>
          </cell>
        </row>
        <row r="104">
          <cell r="D104">
            <v>61</v>
          </cell>
        </row>
        <row r="105">
          <cell r="A105">
            <v>2011105</v>
          </cell>
        </row>
        <row r="105">
          <cell r="D105">
            <v>0</v>
          </cell>
        </row>
        <row r="106">
          <cell r="A106">
            <v>2011106</v>
          </cell>
        </row>
        <row r="106">
          <cell r="D106">
            <v>0</v>
          </cell>
        </row>
        <row r="107">
          <cell r="A107">
            <v>2011150</v>
          </cell>
        </row>
        <row r="107">
          <cell r="D107">
            <v>67</v>
          </cell>
        </row>
        <row r="108">
          <cell r="A108">
            <v>2011199</v>
          </cell>
        </row>
        <row r="108">
          <cell r="D108">
            <v>114</v>
          </cell>
        </row>
        <row r="109">
          <cell r="A109">
            <v>20113</v>
          </cell>
        </row>
        <row r="109">
          <cell r="D109">
            <v>335</v>
          </cell>
        </row>
        <row r="110">
          <cell r="A110">
            <v>2011301</v>
          </cell>
        </row>
        <row r="110">
          <cell r="D110">
            <v>255</v>
          </cell>
        </row>
        <row r="111">
          <cell r="A111">
            <v>2011302</v>
          </cell>
        </row>
        <row r="111">
          <cell r="D111">
            <v>0</v>
          </cell>
        </row>
        <row r="112">
          <cell r="A112">
            <v>2011303</v>
          </cell>
        </row>
        <row r="112">
          <cell r="D112">
            <v>0</v>
          </cell>
        </row>
        <row r="113">
          <cell r="A113">
            <v>2011304</v>
          </cell>
        </row>
        <row r="113">
          <cell r="D113">
            <v>0</v>
          </cell>
        </row>
        <row r="114">
          <cell r="A114">
            <v>2011305</v>
          </cell>
        </row>
        <row r="114">
          <cell r="D114">
            <v>0</v>
          </cell>
        </row>
        <row r="115">
          <cell r="A115">
            <v>2011306</v>
          </cell>
        </row>
        <row r="115">
          <cell r="D115">
            <v>0</v>
          </cell>
        </row>
        <row r="116">
          <cell r="A116">
            <v>2011307</v>
          </cell>
        </row>
        <row r="116">
          <cell r="D116">
            <v>0</v>
          </cell>
        </row>
        <row r="117">
          <cell r="A117">
            <v>2011308</v>
          </cell>
        </row>
        <row r="117">
          <cell r="D117">
            <v>0</v>
          </cell>
        </row>
        <row r="118">
          <cell r="A118">
            <v>2011350</v>
          </cell>
        </row>
        <row r="118">
          <cell r="D118">
            <v>0</v>
          </cell>
        </row>
        <row r="119">
          <cell r="A119">
            <v>2011399</v>
          </cell>
        </row>
        <row r="119">
          <cell r="D119">
            <v>80</v>
          </cell>
        </row>
        <row r="120">
          <cell r="A120">
            <v>20114</v>
          </cell>
        </row>
        <row r="120">
          <cell r="D120">
            <v>0</v>
          </cell>
        </row>
        <row r="121">
          <cell r="A121">
            <v>2011401</v>
          </cell>
        </row>
        <row r="121">
          <cell r="D121">
            <v>0</v>
          </cell>
        </row>
        <row r="122">
          <cell r="A122">
            <v>2011402</v>
          </cell>
        </row>
        <row r="122">
          <cell r="D122">
            <v>0</v>
          </cell>
        </row>
        <row r="123">
          <cell r="A123">
            <v>2011403</v>
          </cell>
        </row>
        <row r="123">
          <cell r="D123">
            <v>0</v>
          </cell>
        </row>
        <row r="124">
          <cell r="A124">
            <v>2011404</v>
          </cell>
        </row>
        <row r="124">
          <cell r="D124">
            <v>0</v>
          </cell>
        </row>
        <row r="125">
          <cell r="A125">
            <v>2011405</v>
          </cell>
        </row>
        <row r="125">
          <cell r="D125">
            <v>0</v>
          </cell>
        </row>
        <row r="126">
          <cell r="A126">
            <v>2011408</v>
          </cell>
        </row>
        <row r="126">
          <cell r="D126">
            <v>0</v>
          </cell>
        </row>
        <row r="127">
          <cell r="A127">
            <v>2011409</v>
          </cell>
        </row>
        <row r="127">
          <cell r="D127">
            <v>0</v>
          </cell>
        </row>
        <row r="128">
          <cell r="A128">
            <v>2011410</v>
          </cell>
        </row>
        <row r="128">
          <cell r="D128">
            <v>0</v>
          </cell>
        </row>
        <row r="129">
          <cell r="A129">
            <v>2011411</v>
          </cell>
        </row>
        <row r="129">
          <cell r="D129">
            <v>0</v>
          </cell>
        </row>
        <row r="130">
          <cell r="A130">
            <v>2011450</v>
          </cell>
        </row>
        <row r="130">
          <cell r="D130">
            <v>0</v>
          </cell>
        </row>
        <row r="131">
          <cell r="A131">
            <v>2011499</v>
          </cell>
        </row>
        <row r="131">
          <cell r="D131">
            <v>0</v>
          </cell>
        </row>
        <row r="132">
          <cell r="A132">
            <v>20123</v>
          </cell>
        </row>
        <row r="132">
          <cell r="D132">
            <v>50</v>
          </cell>
        </row>
        <row r="133">
          <cell r="A133">
            <v>2012301</v>
          </cell>
        </row>
        <row r="133">
          <cell r="D133">
            <v>0</v>
          </cell>
        </row>
        <row r="134">
          <cell r="A134">
            <v>2012302</v>
          </cell>
        </row>
        <row r="134">
          <cell r="D134">
            <v>0</v>
          </cell>
        </row>
        <row r="135">
          <cell r="A135">
            <v>2012303</v>
          </cell>
        </row>
        <row r="135">
          <cell r="D135">
            <v>0</v>
          </cell>
        </row>
        <row r="136">
          <cell r="A136">
            <v>2012304</v>
          </cell>
        </row>
        <row r="136">
          <cell r="D136">
            <v>0</v>
          </cell>
        </row>
        <row r="137">
          <cell r="A137">
            <v>2012350</v>
          </cell>
        </row>
        <row r="137">
          <cell r="D137">
            <v>0</v>
          </cell>
        </row>
        <row r="138">
          <cell r="A138">
            <v>2012399</v>
          </cell>
        </row>
        <row r="138">
          <cell r="D138">
            <v>50</v>
          </cell>
        </row>
        <row r="139">
          <cell r="A139">
            <v>20125</v>
          </cell>
        </row>
        <row r="139">
          <cell r="D139">
            <v>0</v>
          </cell>
        </row>
        <row r="140">
          <cell r="A140">
            <v>2012501</v>
          </cell>
        </row>
        <row r="140">
          <cell r="D140">
            <v>0</v>
          </cell>
        </row>
        <row r="141">
          <cell r="A141">
            <v>2012502</v>
          </cell>
        </row>
        <row r="141">
          <cell r="D141">
            <v>0</v>
          </cell>
        </row>
        <row r="142">
          <cell r="A142">
            <v>2012503</v>
          </cell>
        </row>
        <row r="142">
          <cell r="D142">
            <v>0</v>
          </cell>
        </row>
        <row r="143">
          <cell r="A143">
            <v>2012504</v>
          </cell>
        </row>
        <row r="143">
          <cell r="D143">
            <v>0</v>
          </cell>
        </row>
        <row r="144">
          <cell r="A144">
            <v>2012505</v>
          </cell>
        </row>
        <row r="144">
          <cell r="D144">
            <v>0</v>
          </cell>
        </row>
        <row r="145">
          <cell r="A145">
            <v>2012550</v>
          </cell>
        </row>
        <row r="145">
          <cell r="D145">
            <v>0</v>
          </cell>
        </row>
        <row r="146">
          <cell r="A146">
            <v>2012599</v>
          </cell>
        </row>
        <row r="146">
          <cell r="D146">
            <v>0</v>
          </cell>
        </row>
        <row r="147">
          <cell r="A147">
            <v>20126</v>
          </cell>
        </row>
        <row r="147">
          <cell r="D147">
            <v>0</v>
          </cell>
        </row>
        <row r="148">
          <cell r="A148">
            <v>2012601</v>
          </cell>
        </row>
        <row r="148">
          <cell r="D148">
            <v>0</v>
          </cell>
        </row>
        <row r="149">
          <cell r="A149">
            <v>2012602</v>
          </cell>
        </row>
        <row r="149">
          <cell r="D149">
            <v>0</v>
          </cell>
        </row>
        <row r="150">
          <cell r="A150">
            <v>2012603</v>
          </cell>
        </row>
        <row r="150">
          <cell r="D150">
            <v>0</v>
          </cell>
        </row>
        <row r="151">
          <cell r="A151">
            <v>2012604</v>
          </cell>
        </row>
        <row r="151">
          <cell r="D151">
            <v>0</v>
          </cell>
        </row>
        <row r="152">
          <cell r="A152">
            <v>2012699</v>
          </cell>
        </row>
        <row r="152">
          <cell r="D152">
            <v>0</v>
          </cell>
        </row>
        <row r="153">
          <cell r="A153">
            <v>20128</v>
          </cell>
        </row>
        <row r="153">
          <cell r="D153">
            <v>82</v>
          </cell>
        </row>
        <row r="154">
          <cell r="A154">
            <v>2012801</v>
          </cell>
        </row>
        <row r="154">
          <cell r="D154">
            <v>72</v>
          </cell>
        </row>
        <row r="155">
          <cell r="A155">
            <v>2012802</v>
          </cell>
        </row>
        <row r="155">
          <cell r="D155">
            <v>0</v>
          </cell>
        </row>
        <row r="156">
          <cell r="A156">
            <v>2012803</v>
          </cell>
        </row>
        <row r="156">
          <cell r="D156">
            <v>0</v>
          </cell>
        </row>
        <row r="157">
          <cell r="A157">
            <v>2012804</v>
          </cell>
        </row>
        <row r="157">
          <cell r="D157">
            <v>0</v>
          </cell>
        </row>
        <row r="158">
          <cell r="A158">
            <v>2012850</v>
          </cell>
        </row>
        <row r="158">
          <cell r="D158">
            <v>0</v>
          </cell>
        </row>
        <row r="159">
          <cell r="A159">
            <v>2012899</v>
          </cell>
        </row>
        <row r="159">
          <cell r="D159">
            <v>10</v>
          </cell>
        </row>
        <row r="160">
          <cell r="A160">
            <v>20129</v>
          </cell>
        </row>
        <row r="160">
          <cell r="D160">
            <v>407</v>
          </cell>
        </row>
        <row r="161">
          <cell r="A161">
            <v>2012901</v>
          </cell>
        </row>
        <row r="161">
          <cell r="D161">
            <v>284</v>
          </cell>
        </row>
        <row r="162">
          <cell r="A162">
            <v>2012902</v>
          </cell>
        </row>
        <row r="162">
          <cell r="D162">
            <v>10</v>
          </cell>
        </row>
        <row r="163">
          <cell r="A163">
            <v>2012903</v>
          </cell>
        </row>
        <row r="163">
          <cell r="D163">
            <v>0</v>
          </cell>
        </row>
        <row r="164">
          <cell r="A164">
            <v>2012906</v>
          </cell>
        </row>
        <row r="164">
          <cell r="D164">
            <v>0</v>
          </cell>
        </row>
        <row r="165">
          <cell r="A165">
            <v>2012950</v>
          </cell>
        </row>
        <row r="165">
          <cell r="D165">
            <v>25</v>
          </cell>
        </row>
        <row r="166">
          <cell r="A166">
            <v>2012999</v>
          </cell>
        </row>
        <row r="166">
          <cell r="D166">
            <v>88</v>
          </cell>
        </row>
        <row r="167">
          <cell r="A167">
            <v>20131</v>
          </cell>
        </row>
        <row r="167">
          <cell r="D167">
            <v>3378</v>
          </cell>
        </row>
        <row r="168">
          <cell r="A168">
            <v>2013101</v>
          </cell>
        </row>
        <row r="168">
          <cell r="D168">
            <v>2201</v>
          </cell>
        </row>
        <row r="169">
          <cell r="A169">
            <v>2013102</v>
          </cell>
        </row>
        <row r="169">
          <cell r="D169">
            <v>70</v>
          </cell>
        </row>
        <row r="170">
          <cell r="A170">
            <v>2013103</v>
          </cell>
        </row>
        <row r="170">
          <cell r="D170">
            <v>0</v>
          </cell>
        </row>
        <row r="171">
          <cell r="A171">
            <v>2013105</v>
          </cell>
        </row>
        <row r="171">
          <cell r="D171">
            <v>462</v>
          </cell>
        </row>
        <row r="172">
          <cell r="A172">
            <v>2013150</v>
          </cell>
        </row>
        <row r="172">
          <cell r="D172">
            <v>625</v>
          </cell>
        </row>
        <row r="173">
          <cell r="A173">
            <v>2013199</v>
          </cell>
        </row>
        <row r="173">
          <cell r="D173">
            <v>20</v>
          </cell>
        </row>
        <row r="174">
          <cell r="A174">
            <v>20132</v>
          </cell>
        </row>
        <row r="174">
          <cell r="D174">
            <v>702</v>
          </cell>
        </row>
        <row r="175">
          <cell r="A175">
            <v>2013201</v>
          </cell>
        </row>
        <row r="175">
          <cell r="D175">
            <v>481</v>
          </cell>
        </row>
        <row r="176">
          <cell r="A176">
            <v>2013202</v>
          </cell>
        </row>
        <row r="176">
          <cell r="D176">
            <v>0</v>
          </cell>
        </row>
        <row r="177">
          <cell r="A177">
            <v>2013203</v>
          </cell>
        </row>
        <row r="177">
          <cell r="D177">
            <v>0</v>
          </cell>
        </row>
        <row r="178">
          <cell r="A178">
            <v>2013204</v>
          </cell>
        </row>
        <row r="178">
          <cell r="D178">
            <v>0</v>
          </cell>
        </row>
        <row r="179">
          <cell r="A179">
            <v>2013250</v>
          </cell>
        </row>
        <row r="179">
          <cell r="D179">
            <v>69</v>
          </cell>
        </row>
        <row r="180">
          <cell r="A180">
            <v>2013299</v>
          </cell>
        </row>
        <row r="180">
          <cell r="D180">
            <v>152</v>
          </cell>
        </row>
        <row r="181">
          <cell r="A181">
            <v>20133</v>
          </cell>
        </row>
        <row r="181">
          <cell r="D181">
            <v>509</v>
          </cell>
        </row>
        <row r="182">
          <cell r="A182">
            <v>2013301</v>
          </cell>
        </row>
        <row r="182">
          <cell r="D182">
            <v>237</v>
          </cell>
        </row>
        <row r="183">
          <cell r="A183">
            <v>2013302</v>
          </cell>
        </row>
        <row r="183">
          <cell r="D183">
            <v>212</v>
          </cell>
        </row>
        <row r="184">
          <cell r="A184">
            <v>2013303</v>
          </cell>
        </row>
        <row r="184">
          <cell r="D184">
            <v>0</v>
          </cell>
        </row>
        <row r="185">
          <cell r="A185">
            <v>2013304</v>
          </cell>
        </row>
        <row r="185">
          <cell r="D185">
            <v>0</v>
          </cell>
        </row>
        <row r="186">
          <cell r="A186">
            <v>2013350</v>
          </cell>
        </row>
        <row r="186">
          <cell r="D186">
            <v>0</v>
          </cell>
        </row>
        <row r="187">
          <cell r="A187">
            <v>2013399</v>
          </cell>
        </row>
        <row r="187">
          <cell r="D187">
            <v>60</v>
          </cell>
        </row>
        <row r="188">
          <cell r="A188">
            <v>20134</v>
          </cell>
        </row>
        <row r="188">
          <cell r="D188">
            <v>260</v>
          </cell>
        </row>
        <row r="189">
          <cell r="A189">
            <v>2013401</v>
          </cell>
        </row>
        <row r="189">
          <cell r="D189">
            <v>225</v>
          </cell>
        </row>
        <row r="190">
          <cell r="A190">
            <v>2013402</v>
          </cell>
        </row>
        <row r="190">
          <cell r="D190">
            <v>0</v>
          </cell>
        </row>
        <row r="191">
          <cell r="A191">
            <v>2013403</v>
          </cell>
        </row>
        <row r="191">
          <cell r="D191">
            <v>0</v>
          </cell>
        </row>
        <row r="192">
          <cell r="A192">
            <v>2013404</v>
          </cell>
        </row>
        <row r="192">
          <cell r="D192">
            <v>0</v>
          </cell>
        </row>
        <row r="193">
          <cell r="A193">
            <v>2013405</v>
          </cell>
        </row>
        <row r="193">
          <cell r="D193">
            <v>5</v>
          </cell>
        </row>
        <row r="194">
          <cell r="A194">
            <v>2013450</v>
          </cell>
        </row>
        <row r="194">
          <cell r="D194">
            <v>0</v>
          </cell>
        </row>
        <row r="195">
          <cell r="A195">
            <v>2013499</v>
          </cell>
        </row>
        <row r="195">
          <cell r="D195">
            <v>30</v>
          </cell>
        </row>
        <row r="196">
          <cell r="A196">
            <v>20135</v>
          </cell>
        </row>
        <row r="196">
          <cell r="D196">
            <v>0</v>
          </cell>
        </row>
        <row r="197">
          <cell r="A197">
            <v>2013501</v>
          </cell>
        </row>
        <row r="197">
          <cell r="D197">
            <v>0</v>
          </cell>
        </row>
        <row r="198">
          <cell r="A198">
            <v>2013502</v>
          </cell>
        </row>
        <row r="198">
          <cell r="D198">
            <v>0</v>
          </cell>
        </row>
        <row r="199">
          <cell r="A199">
            <v>2013503</v>
          </cell>
        </row>
        <row r="199">
          <cell r="D199">
            <v>0</v>
          </cell>
        </row>
        <row r="200">
          <cell r="A200">
            <v>2013550</v>
          </cell>
        </row>
        <row r="200">
          <cell r="D200">
            <v>0</v>
          </cell>
        </row>
        <row r="201">
          <cell r="A201">
            <v>2013599</v>
          </cell>
        </row>
        <row r="201">
          <cell r="D201">
            <v>0</v>
          </cell>
        </row>
        <row r="202">
          <cell r="A202">
            <v>20136</v>
          </cell>
        </row>
        <row r="202">
          <cell r="D202">
            <v>20</v>
          </cell>
        </row>
        <row r="203">
          <cell r="A203">
            <v>2013601</v>
          </cell>
        </row>
        <row r="203">
          <cell r="D203">
            <v>0</v>
          </cell>
        </row>
        <row r="204">
          <cell r="A204">
            <v>2013602</v>
          </cell>
        </row>
        <row r="204">
          <cell r="D204">
            <v>0</v>
          </cell>
        </row>
        <row r="205">
          <cell r="A205">
            <v>2013603</v>
          </cell>
        </row>
        <row r="205">
          <cell r="D205">
            <v>0</v>
          </cell>
        </row>
        <row r="206">
          <cell r="A206">
            <v>2013650</v>
          </cell>
        </row>
        <row r="206">
          <cell r="D206">
            <v>0</v>
          </cell>
        </row>
        <row r="207">
          <cell r="A207">
            <v>2013699</v>
          </cell>
        </row>
        <row r="207">
          <cell r="D207">
            <v>20</v>
          </cell>
        </row>
        <row r="208">
          <cell r="A208">
            <v>20137</v>
          </cell>
        </row>
        <row r="208">
          <cell r="D208">
            <v>12</v>
          </cell>
        </row>
        <row r="209">
          <cell r="A209">
            <v>2013701</v>
          </cell>
        </row>
        <row r="209">
          <cell r="D209">
            <v>0</v>
          </cell>
        </row>
        <row r="210">
          <cell r="A210">
            <v>2013702</v>
          </cell>
        </row>
        <row r="210">
          <cell r="D210">
            <v>0</v>
          </cell>
        </row>
        <row r="211">
          <cell r="A211">
            <v>2013703</v>
          </cell>
        </row>
        <row r="211">
          <cell r="D211">
            <v>0</v>
          </cell>
        </row>
        <row r="212">
          <cell r="A212">
            <v>2013704</v>
          </cell>
        </row>
        <row r="212">
          <cell r="D212">
            <v>0</v>
          </cell>
        </row>
        <row r="213">
          <cell r="A213">
            <v>2013750</v>
          </cell>
        </row>
        <row r="213">
          <cell r="D213">
            <v>12</v>
          </cell>
        </row>
        <row r="214">
          <cell r="A214">
            <v>2013799</v>
          </cell>
        </row>
        <row r="214">
          <cell r="D214">
            <v>0</v>
          </cell>
        </row>
        <row r="215">
          <cell r="A215">
            <v>20138</v>
          </cell>
        </row>
        <row r="215">
          <cell r="D215">
            <v>1060</v>
          </cell>
        </row>
        <row r="216">
          <cell r="A216">
            <v>2013801</v>
          </cell>
        </row>
        <row r="216">
          <cell r="D216">
            <v>887</v>
          </cell>
        </row>
        <row r="217">
          <cell r="A217">
            <v>2013802</v>
          </cell>
        </row>
        <row r="217">
          <cell r="D217">
            <v>0</v>
          </cell>
        </row>
        <row r="218">
          <cell r="A218">
            <v>2013803</v>
          </cell>
        </row>
        <row r="218">
          <cell r="D218">
            <v>0</v>
          </cell>
        </row>
        <row r="219">
          <cell r="A219">
            <v>2013804</v>
          </cell>
        </row>
        <row r="219">
          <cell r="D219">
            <v>10</v>
          </cell>
        </row>
        <row r="220">
          <cell r="A220">
            <v>2013805</v>
          </cell>
        </row>
        <row r="220">
          <cell r="D220">
            <v>0</v>
          </cell>
        </row>
        <row r="221">
          <cell r="A221">
            <v>2013808</v>
          </cell>
        </row>
        <row r="221">
          <cell r="D221">
            <v>0</v>
          </cell>
        </row>
        <row r="222">
          <cell r="A222">
            <v>2013810</v>
          </cell>
        </row>
        <row r="222">
          <cell r="D222">
            <v>0</v>
          </cell>
        </row>
        <row r="223">
          <cell r="A223">
            <v>2013812</v>
          </cell>
        </row>
        <row r="223">
          <cell r="D223">
            <v>0</v>
          </cell>
        </row>
        <row r="224">
          <cell r="A224">
            <v>2013813</v>
          </cell>
        </row>
        <row r="224">
          <cell r="D224">
            <v>0</v>
          </cell>
        </row>
        <row r="225">
          <cell r="A225">
            <v>2013814</v>
          </cell>
        </row>
        <row r="225">
          <cell r="D225">
            <v>0</v>
          </cell>
        </row>
        <row r="226">
          <cell r="A226">
            <v>2013815</v>
          </cell>
        </row>
        <row r="226">
          <cell r="D226">
            <v>0</v>
          </cell>
        </row>
        <row r="227">
          <cell r="A227">
            <v>2013816</v>
          </cell>
        </row>
        <row r="227">
          <cell r="D227">
            <v>5</v>
          </cell>
        </row>
        <row r="228">
          <cell r="A228">
            <v>2013850</v>
          </cell>
        </row>
        <row r="228">
          <cell r="D228">
            <v>158</v>
          </cell>
        </row>
        <row r="229">
          <cell r="A229">
            <v>2013899</v>
          </cell>
        </row>
        <row r="229">
          <cell r="D229">
            <v>0</v>
          </cell>
        </row>
        <row r="230">
          <cell r="A230">
            <v>20139</v>
          </cell>
        </row>
        <row r="230">
          <cell r="D230">
            <v>0</v>
          </cell>
        </row>
        <row r="231">
          <cell r="A231">
            <v>2013901</v>
          </cell>
        </row>
        <row r="231">
          <cell r="D231">
            <v>0</v>
          </cell>
        </row>
        <row r="232">
          <cell r="A232">
            <v>2013902</v>
          </cell>
        </row>
        <row r="232">
          <cell r="D232">
            <v>0</v>
          </cell>
        </row>
        <row r="233">
          <cell r="A233">
            <v>2013903</v>
          </cell>
        </row>
        <row r="233">
          <cell r="D233">
            <v>0</v>
          </cell>
        </row>
        <row r="234">
          <cell r="A234">
            <v>2013904</v>
          </cell>
        </row>
        <row r="234">
          <cell r="D234">
            <v>0</v>
          </cell>
        </row>
        <row r="235">
          <cell r="A235">
            <v>2013950</v>
          </cell>
        </row>
        <row r="235">
          <cell r="D235">
            <v>0</v>
          </cell>
        </row>
        <row r="236">
          <cell r="A236">
            <v>2013999</v>
          </cell>
        </row>
        <row r="236">
          <cell r="D236">
            <v>0</v>
          </cell>
        </row>
        <row r="237">
          <cell r="A237">
            <v>20140</v>
          </cell>
        </row>
        <row r="237">
          <cell r="D237">
            <v>109</v>
          </cell>
        </row>
        <row r="238">
          <cell r="A238">
            <v>2014001</v>
          </cell>
        </row>
        <row r="238">
          <cell r="D238">
            <v>99</v>
          </cell>
        </row>
        <row r="239">
          <cell r="A239">
            <v>2014002</v>
          </cell>
        </row>
        <row r="239">
          <cell r="D239">
            <v>0</v>
          </cell>
        </row>
        <row r="240">
          <cell r="A240">
            <v>2014003</v>
          </cell>
        </row>
        <row r="240">
          <cell r="D240">
            <v>0</v>
          </cell>
        </row>
        <row r="241">
          <cell r="A241">
            <v>2014004</v>
          </cell>
        </row>
        <row r="241">
          <cell r="D241">
            <v>10</v>
          </cell>
        </row>
        <row r="242">
          <cell r="A242">
            <v>2014099</v>
          </cell>
        </row>
        <row r="242">
          <cell r="D242">
            <v>0</v>
          </cell>
        </row>
        <row r="243">
          <cell r="A243">
            <v>20199</v>
          </cell>
        </row>
        <row r="243">
          <cell r="D243">
            <v>0</v>
          </cell>
        </row>
        <row r="244">
          <cell r="A244">
            <v>2019901</v>
          </cell>
        </row>
        <row r="244">
          <cell r="D244">
            <v>0</v>
          </cell>
        </row>
        <row r="245">
          <cell r="A245">
            <v>2019999</v>
          </cell>
        </row>
        <row r="245">
          <cell r="D245">
            <v>0</v>
          </cell>
        </row>
        <row r="246">
          <cell r="A246">
            <v>202</v>
          </cell>
        </row>
        <row r="246">
          <cell r="D246">
            <v>0</v>
          </cell>
        </row>
        <row r="247">
          <cell r="A247">
            <v>20205</v>
          </cell>
        </row>
        <row r="247">
          <cell r="D247">
            <v>0</v>
          </cell>
        </row>
        <row r="248">
          <cell r="A248">
            <v>20299</v>
          </cell>
        </row>
        <row r="248">
          <cell r="D248">
            <v>0</v>
          </cell>
        </row>
        <row r="249">
          <cell r="A249">
            <v>203</v>
          </cell>
        </row>
        <row r="249">
          <cell r="D249">
            <v>1030</v>
          </cell>
        </row>
        <row r="250">
          <cell r="A250">
            <v>20301</v>
          </cell>
        </row>
        <row r="250">
          <cell r="D250">
            <v>0</v>
          </cell>
        </row>
        <row r="251">
          <cell r="A251">
            <v>2030101</v>
          </cell>
        </row>
        <row r="251">
          <cell r="D251">
            <v>0</v>
          </cell>
        </row>
        <row r="252">
          <cell r="A252">
            <v>2030102</v>
          </cell>
        </row>
        <row r="252">
          <cell r="D252">
            <v>0</v>
          </cell>
        </row>
        <row r="253">
          <cell r="A253">
            <v>2030199</v>
          </cell>
        </row>
        <row r="253">
          <cell r="D253">
            <v>0</v>
          </cell>
        </row>
        <row r="254">
          <cell r="A254">
            <v>20304</v>
          </cell>
        </row>
        <row r="254">
          <cell r="D254">
            <v>0</v>
          </cell>
        </row>
        <row r="255">
          <cell r="A255">
            <v>2030401</v>
          </cell>
        </row>
        <row r="255">
          <cell r="D255">
            <v>0</v>
          </cell>
        </row>
        <row r="256">
          <cell r="A256">
            <v>20305</v>
          </cell>
        </row>
        <row r="256">
          <cell r="D256">
            <v>0</v>
          </cell>
        </row>
        <row r="257">
          <cell r="A257">
            <v>2030501</v>
          </cell>
        </row>
        <row r="257">
          <cell r="D257">
            <v>0</v>
          </cell>
        </row>
        <row r="258">
          <cell r="A258">
            <v>20306</v>
          </cell>
        </row>
        <row r="258">
          <cell r="D258">
            <v>1019</v>
          </cell>
        </row>
        <row r="259">
          <cell r="A259">
            <v>2030601</v>
          </cell>
        </row>
        <row r="259">
          <cell r="D259">
            <v>59</v>
          </cell>
        </row>
        <row r="260">
          <cell r="A260">
            <v>2030602</v>
          </cell>
        </row>
        <row r="260">
          <cell r="D260">
            <v>0</v>
          </cell>
        </row>
        <row r="261">
          <cell r="A261">
            <v>2030603</v>
          </cell>
        </row>
        <row r="261">
          <cell r="D261">
            <v>0</v>
          </cell>
        </row>
        <row r="262">
          <cell r="A262">
            <v>2030604</v>
          </cell>
        </row>
        <row r="262">
          <cell r="D262">
            <v>0</v>
          </cell>
        </row>
        <row r="263">
          <cell r="A263">
            <v>2030607</v>
          </cell>
        </row>
        <row r="263">
          <cell r="D263">
            <v>675</v>
          </cell>
        </row>
        <row r="264">
          <cell r="A264">
            <v>2030608</v>
          </cell>
        </row>
        <row r="264">
          <cell r="D264">
            <v>285</v>
          </cell>
        </row>
        <row r="265">
          <cell r="A265">
            <v>2030699</v>
          </cell>
        </row>
        <row r="265">
          <cell r="D265">
            <v>0</v>
          </cell>
        </row>
        <row r="266">
          <cell r="A266">
            <v>20399</v>
          </cell>
        </row>
        <row r="266">
          <cell r="D266">
            <v>11</v>
          </cell>
        </row>
        <row r="267">
          <cell r="A267">
            <v>2039999</v>
          </cell>
        </row>
        <row r="267">
          <cell r="D267">
            <v>11</v>
          </cell>
        </row>
        <row r="268">
          <cell r="A268">
            <v>204</v>
          </cell>
        </row>
        <row r="268">
          <cell r="D268">
            <v>23500</v>
          </cell>
        </row>
        <row r="269">
          <cell r="A269">
            <v>20401</v>
          </cell>
        </row>
        <row r="269">
          <cell r="D269">
            <v>0</v>
          </cell>
        </row>
        <row r="270">
          <cell r="A270">
            <v>2040101</v>
          </cell>
        </row>
        <row r="270">
          <cell r="D270">
            <v>0</v>
          </cell>
        </row>
        <row r="271">
          <cell r="A271">
            <v>2040199</v>
          </cell>
        </row>
        <row r="271">
          <cell r="D271">
            <v>0</v>
          </cell>
        </row>
        <row r="272">
          <cell r="A272">
            <v>20402</v>
          </cell>
        </row>
        <row r="272">
          <cell r="D272">
            <v>15929</v>
          </cell>
        </row>
        <row r="273">
          <cell r="A273">
            <v>2040201</v>
          </cell>
        </row>
        <row r="273">
          <cell r="D273">
            <v>8416</v>
          </cell>
        </row>
        <row r="274">
          <cell r="A274">
            <v>2040202</v>
          </cell>
        </row>
        <row r="274">
          <cell r="D274">
            <v>314</v>
          </cell>
        </row>
        <row r="275">
          <cell r="A275">
            <v>2040203</v>
          </cell>
        </row>
        <row r="275">
          <cell r="D275">
            <v>0</v>
          </cell>
        </row>
        <row r="276">
          <cell r="A276">
            <v>2040219</v>
          </cell>
        </row>
        <row r="276">
          <cell r="D276">
            <v>300</v>
          </cell>
        </row>
        <row r="277">
          <cell r="A277">
            <v>2040220</v>
          </cell>
        </row>
        <row r="277">
          <cell r="D277">
            <v>1200</v>
          </cell>
        </row>
        <row r="278">
          <cell r="A278">
            <v>2040221</v>
          </cell>
        </row>
        <row r="278">
          <cell r="D278">
            <v>0</v>
          </cell>
        </row>
        <row r="279">
          <cell r="A279">
            <v>2040222</v>
          </cell>
        </row>
        <row r="279">
          <cell r="D279">
            <v>0</v>
          </cell>
        </row>
        <row r="280">
          <cell r="A280">
            <v>2040223</v>
          </cell>
        </row>
        <row r="280">
          <cell r="D280">
            <v>2100</v>
          </cell>
        </row>
        <row r="281">
          <cell r="A281">
            <v>2040250</v>
          </cell>
        </row>
        <row r="281">
          <cell r="D281">
            <v>199</v>
          </cell>
        </row>
        <row r="282">
          <cell r="A282">
            <v>2040299</v>
          </cell>
        </row>
        <row r="282">
          <cell r="D282">
            <v>3400</v>
          </cell>
        </row>
        <row r="283">
          <cell r="A283">
            <v>20403</v>
          </cell>
        </row>
        <row r="283">
          <cell r="D283">
            <v>0</v>
          </cell>
        </row>
        <row r="284">
          <cell r="A284">
            <v>2040301</v>
          </cell>
        </row>
        <row r="284">
          <cell r="D284">
            <v>0</v>
          </cell>
        </row>
        <row r="285">
          <cell r="A285">
            <v>2040302</v>
          </cell>
        </row>
        <row r="285">
          <cell r="D285">
            <v>0</v>
          </cell>
        </row>
        <row r="286">
          <cell r="A286">
            <v>2040303</v>
          </cell>
        </row>
        <row r="286">
          <cell r="D286">
            <v>0</v>
          </cell>
        </row>
        <row r="287">
          <cell r="A287">
            <v>2040304</v>
          </cell>
        </row>
        <row r="287">
          <cell r="D287">
            <v>0</v>
          </cell>
        </row>
        <row r="288">
          <cell r="A288">
            <v>2040350</v>
          </cell>
        </row>
        <row r="288">
          <cell r="D288">
            <v>0</v>
          </cell>
        </row>
        <row r="289">
          <cell r="A289">
            <v>2040399</v>
          </cell>
        </row>
        <row r="289">
          <cell r="D289">
            <v>0</v>
          </cell>
        </row>
        <row r="290">
          <cell r="A290">
            <v>20404</v>
          </cell>
        </row>
        <row r="290">
          <cell r="D290">
            <v>30</v>
          </cell>
        </row>
        <row r="291">
          <cell r="A291">
            <v>2040401</v>
          </cell>
        </row>
        <row r="291">
          <cell r="D291">
            <v>0</v>
          </cell>
        </row>
        <row r="292">
          <cell r="A292">
            <v>2040402</v>
          </cell>
        </row>
        <row r="292">
          <cell r="D292">
            <v>0</v>
          </cell>
        </row>
        <row r="293">
          <cell r="A293">
            <v>2040403</v>
          </cell>
        </row>
        <row r="293">
          <cell r="D293">
            <v>0</v>
          </cell>
        </row>
        <row r="294">
          <cell r="A294">
            <v>2040409</v>
          </cell>
        </row>
        <row r="294">
          <cell r="D294">
            <v>0</v>
          </cell>
        </row>
        <row r="295">
          <cell r="A295">
            <v>2040410</v>
          </cell>
        </row>
        <row r="295">
          <cell r="D295">
            <v>0</v>
          </cell>
        </row>
        <row r="296">
          <cell r="A296">
            <v>2040450</v>
          </cell>
        </row>
        <row r="296">
          <cell r="D296">
            <v>0</v>
          </cell>
        </row>
        <row r="297">
          <cell r="A297">
            <v>2040499</v>
          </cell>
        </row>
        <row r="297">
          <cell r="D297">
            <v>30</v>
          </cell>
        </row>
        <row r="298">
          <cell r="A298">
            <v>20405</v>
          </cell>
        </row>
        <row r="298">
          <cell r="D298">
            <v>30</v>
          </cell>
        </row>
        <row r="299">
          <cell r="A299">
            <v>2040501</v>
          </cell>
        </row>
        <row r="299">
          <cell r="D299">
            <v>0</v>
          </cell>
        </row>
        <row r="300">
          <cell r="A300">
            <v>2040502</v>
          </cell>
        </row>
        <row r="300">
          <cell r="D300">
            <v>0</v>
          </cell>
        </row>
        <row r="301">
          <cell r="A301">
            <v>2040503</v>
          </cell>
        </row>
        <row r="301">
          <cell r="D301">
            <v>0</v>
          </cell>
        </row>
        <row r="302">
          <cell r="A302">
            <v>2040504</v>
          </cell>
        </row>
        <row r="302">
          <cell r="D302">
            <v>0</v>
          </cell>
        </row>
        <row r="303">
          <cell r="A303">
            <v>2040505</v>
          </cell>
        </row>
        <row r="303">
          <cell r="D303">
            <v>0</v>
          </cell>
        </row>
        <row r="304">
          <cell r="A304">
            <v>2040506</v>
          </cell>
        </row>
        <row r="304">
          <cell r="D304">
            <v>0</v>
          </cell>
        </row>
        <row r="305">
          <cell r="A305">
            <v>2040550</v>
          </cell>
        </row>
        <row r="305">
          <cell r="D305">
            <v>0</v>
          </cell>
        </row>
        <row r="306">
          <cell r="A306">
            <v>2040599</v>
          </cell>
        </row>
        <row r="306">
          <cell r="D306">
            <v>30</v>
          </cell>
        </row>
        <row r="307">
          <cell r="A307">
            <v>20406</v>
          </cell>
        </row>
        <row r="307">
          <cell r="D307">
            <v>730</v>
          </cell>
        </row>
        <row r="308">
          <cell r="A308">
            <v>2040601</v>
          </cell>
        </row>
        <row r="308">
          <cell r="D308">
            <v>569</v>
          </cell>
        </row>
        <row r="309">
          <cell r="A309">
            <v>2040602</v>
          </cell>
        </row>
        <row r="309">
          <cell r="D309">
            <v>0</v>
          </cell>
        </row>
        <row r="310">
          <cell r="A310">
            <v>2040603</v>
          </cell>
        </row>
        <row r="310">
          <cell r="D310">
            <v>0</v>
          </cell>
        </row>
        <row r="311">
          <cell r="A311">
            <v>2040604</v>
          </cell>
        </row>
        <row r="311">
          <cell r="D311">
            <v>50</v>
          </cell>
        </row>
        <row r="312">
          <cell r="A312">
            <v>2040605</v>
          </cell>
        </row>
        <row r="312">
          <cell r="D312">
            <v>10</v>
          </cell>
        </row>
        <row r="313">
          <cell r="A313">
            <v>2040606</v>
          </cell>
        </row>
        <row r="313">
          <cell r="D313">
            <v>50</v>
          </cell>
        </row>
        <row r="314">
          <cell r="A314">
            <v>2040607</v>
          </cell>
        </row>
        <row r="314">
          <cell r="D314">
            <v>20</v>
          </cell>
        </row>
        <row r="315">
          <cell r="A315">
            <v>2040608</v>
          </cell>
        </row>
        <row r="315">
          <cell r="D315">
            <v>0</v>
          </cell>
        </row>
        <row r="316">
          <cell r="A316">
            <v>2040610</v>
          </cell>
        </row>
        <row r="316">
          <cell r="D316">
            <v>30</v>
          </cell>
        </row>
        <row r="317">
          <cell r="A317">
            <v>2040612</v>
          </cell>
        </row>
        <row r="317">
          <cell r="D317">
            <v>1</v>
          </cell>
        </row>
        <row r="318">
          <cell r="A318">
            <v>2040613</v>
          </cell>
        </row>
        <row r="318">
          <cell r="D318">
            <v>0</v>
          </cell>
        </row>
        <row r="319">
          <cell r="A319">
            <v>2040650</v>
          </cell>
        </row>
        <row r="319">
          <cell r="D319">
            <v>0</v>
          </cell>
        </row>
        <row r="320">
          <cell r="A320">
            <v>2040699</v>
          </cell>
        </row>
        <row r="320">
          <cell r="D320">
            <v>0</v>
          </cell>
        </row>
        <row r="321">
          <cell r="A321">
            <v>20407</v>
          </cell>
        </row>
        <row r="321">
          <cell r="D321">
            <v>0</v>
          </cell>
        </row>
        <row r="322">
          <cell r="A322">
            <v>2040701</v>
          </cell>
        </row>
        <row r="322">
          <cell r="D322">
            <v>0</v>
          </cell>
        </row>
        <row r="323">
          <cell r="A323">
            <v>2040702</v>
          </cell>
        </row>
        <row r="323">
          <cell r="D323">
            <v>0</v>
          </cell>
        </row>
        <row r="324">
          <cell r="A324">
            <v>2040703</v>
          </cell>
        </row>
        <row r="324">
          <cell r="D324">
            <v>0</v>
          </cell>
        </row>
        <row r="325">
          <cell r="A325">
            <v>2040704</v>
          </cell>
        </row>
        <row r="325">
          <cell r="D325">
            <v>0</v>
          </cell>
        </row>
        <row r="326">
          <cell r="A326">
            <v>2040705</v>
          </cell>
        </row>
        <row r="326">
          <cell r="D326">
            <v>0</v>
          </cell>
        </row>
        <row r="327">
          <cell r="A327">
            <v>2040706</v>
          </cell>
        </row>
        <row r="327">
          <cell r="D327">
            <v>0</v>
          </cell>
        </row>
        <row r="328">
          <cell r="A328">
            <v>2040707</v>
          </cell>
        </row>
        <row r="328">
          <cell r="D328">
            <v>0</v>
          </cell>
        </row>
        <row r="329">
          <cell r="A329">
            <v>2040750</v>
          </cell>
        </row>
        <row r="329">
          <cell r="D329">
            <v>0</v>
          </cell>
        </row>
        <row r="330">
          <cell r="A330">
            <v>2040799</v>
          </cell>
        </row>
        <row r="330">
          <cell r="D330">
            <v>0</v>
          </cell>
        </row>
        <row r="331">
          <cell r="A331">
            <v>20408</v>
          </cell>
        </row>
        <row r="331">
          <cell r="D331">
            <v>0</v>
          </cell>
        </row>
        <row r="332">
          <cell r="A332">
            <v>2040801</v>
          </cell>
        </row>
        <row r="332">
          <cell r="D332">
            <v>0</v>
          </cell>
        </row>
        <row r="333">
          <cell r="A333">
            <v>2040802</v>
          </cell>
        </row>
        <row r="333">
          <cell r="D333">
            <v>0</v>
          </cell>
        </row>
        <row r="334">
          <cell r="A334">
            <v>2040803</v>
          </cell>
        </row>
        <row r="334">
          <cell r="D334">
            <v>0</v>
          </cell>
        </row>
        <row r="335">
          <cell r="A335">
            <v>2040804</v>
          </cell>
        </row>
        <row r="335">
          <cell r="D335">
            <v>0</v>
          </cell>
        </row>
        <row r="336">
          <cell r="A336">
            <v>2040805</v>
          </cell>
        </row>
        <row r="336">
          <cell r="D336">
            <v>0</v>
          </cell>
        </row>
        <row r="337">
          <cell r="A337">
            <v>2040806</v>
          </cell>
        </row>
        <row r="337">
          <cell r="D337">
            <v>0</v>
          </cell>
        </row>
        <row r="338">
          <cell r="A338">
            <v>2040807</v>
          </cell>
        </row>
        <row r="338">
          <cell r="D338">
            <v>0</v>
          </cell>
        </row>
        <row r="339">
          <cell r="A339">
            <v>2040850</v>
          </cell>
        </row>
        <row r="339">
          <cell r="D339">
            <v>0</v>
          </cell>
        </row>
        <row r="340">
          <cell r="A340">
            <v>2040899</v>
          </cell>
        </row>
        <row r="340">
          <cell r="D340">
            <v>0</v>
          </cell>
        </row>
        <row r="341">
          <cell r="A341">
            <v>20409</v>
          </cell>
        </row>
        <row r="341">
          <cell r="D341">
            <v>0</v>
          </cell>
        </row>
        <row r="342">
          <cell r="A342">
            <v>2040901</v>
          </cell>
        </row>
        <row r="342">
          <cell r="D342">
            <v>0</v>
          </cell>
        </row>
        <row r="343">
          <cell r="A343">
            <v>2040902</v>
          </cell>
        </row>
        <row r="343">
          <cell r="D343">
            <v>0</v>
          </cell>
        </row>
        <row r="344">
          <cell r="A344">
            <v>2040903</v>
          </cell>
        </row>
        <row r="344">
          <cell r="D344">
            <v>0</v>
          </cell>
        </row>
        <row r="345">
          <cell r="A345">
            <v>2040904</v>
          </cell>
        </row>
        <row r="345">
          <cell r="D345">
            <v>0</v>
          </cell>
        </row>
        <row r="346">
          <cell r="A346">
            <v>2040905</v>
          </cell>
        </row>
        <row r="346">
          <cell r="D346">
            <v>0</v>
          </cell>
        </row>
        <row r="347">
          <cell r="A347">
            <v>2040950</v>
          </cell>
        </row>
        <row r="347">
          <cell r="D347">
            <v>0</v>
          </cell>
        </row>
        <row r="348">
          <cell r="A348">
            <v>2040999</v>
          </cell>
        </row>
        <row r="348">
          <cell r="D348">
            <v>0</v>
          </cell>
        </row>
        <row r="349">
          <cell r="A349">
            <v>20410</v>
          </cell>
        </row>
        <row r="349">
          <cell r="D349">
            <v>0</v>
          </cell>
        </row>
        <row r="350">
          <cell r="A350">
            <v>2041001</v>
          </cell>
        </row>
        <row r="350">
          <cell r="D350">
            <v>0</v>
          </cell>
        </row>
        <row r="351">
          <cell r="A351">
            <v>2041002</v>
          </cell>
        </row>
        <row r="351">
          <cell r="D351">
            <v>0</v>
          </cell>
        </row>
        <row r="352">
          <cell r="A352">
            <v>2041006</v>
          </cell>
        </row>
        <row r="352">
          <cell r="D352">
            <v>0</v>
          </cell>
        </row>
        <row r="353">
          <cell r="A353">
            <v>2041007</v>
          </cell>
        </row>
        <row r="353">
          <cell r="D353">
            <v>0</v>
          </cell>
        </row>
        <row r="354">
          <cell r="A354">
            <v>2041099</v>
          </cell>
        </row>
        <row r="354">
          <cell r="D354">
            <v>0</v>
          </cell>
        </row>
        <row r="355">
          <cell r="A355">
            <v>20499</v>
          </cell>
        </row>
        <row r="355">
          <cell r="D355">
            <v>6781</v>
          </cell>
        </row>
        <row r="356">
          <cell r="A356">
            <v>2049902</v>
          </cell>
        </row>
        <row r="356">
          <cell r="D356">
            <v>0</v>
          </cell>
        </row>
        <row r="357">
          <cell r="A357">
            <v>2049999</v>
          </cell>
        </row>
        <row r="357">
          <cell r="D357">
            <v>6781</v>
          </cell>
        </row>
        <row r="358">
          <cell r="A358">
            <v>205</v>
          </cell>
        </row>
        <row r="358">
          <cell r="D358">
            <v>72000</v>
          </cell>
        </row>
        <row r="359">
          <cell r="A359">
            <v>20501</v>
          </cell>
        </row>
        <row r="359">
          <cell r="D359">
            <v>758</v>
          </cell>
        </row>
        <row r="360">
          <cell r="A360">
            <v>2050101</v>
          </cell>
        </row>
        <row r="360">
          <cell r="D360">
            <v>258</v>
          </cell>
        </row>
        <row r="361">
          <cell r="A361">
            <v>2050102</v>
          </cell>
        </row>
        <row r="361">
          <cell r="D361">
            <v>0</v>
          </cell>
        </row>
        <row r="362">
          <cell r="A362">
            <v>2050103</v>
          </cell>
        </row>
        <row r="362">
          <cell r="D362">
            <v>0</v>
          </cell>
        </row>
        <row r="363">
          <cell r="A363">
            <v>2050199</v>
          </cell>
        </row>
        <row r="363">
          <cell r="D363">
            <v>500</v>
          </cell>
        </row>
        <row r="364">
          <cell r="A364">
            <v>20502</v>
          </cell>
        </row>
        <row r="364">
          <cell r="D364">
            <v>63665</v>
          </cell>
        </row>
        <row r="365">
          <cell r="A365">
            <v>2050201</v>
          </cell>
        </row>
        <row r="365">
          <cell r="D365">
            <v>7217</v>
          </cell>
        </row>
        <row r="366">
          <cell r="A366">
            <v>2050202</v>
          </cell>
        </row>
        <row r="366">
          <cell r="D366">
            <v>33098</v>
          </cell>
        </row>
        <row r="367">
          <cell r="A367">
            <v>2050203</v>
          </cell>
        </row>
        <row r="367">
          <cell r="D367">
            <v>17000</v>
          </cell>
        </row>
        <row r="368">
          <cell r="A368">
            <v>2050204</v>
          </cell>
        </row>
        <row r="368">
          <cell r="D368">
            <v>6262</v>
          </cell>
        </row>
        <row r="369">
          <cell r="A369">
            <v>2050205</v>
          </cell>
        </row>
        <row r="369">
          <cell r="D369">
            <v>34</v>
          </cell>
        </row>
        <row r="370">
          <cell r="A370">
            <v>2050299</v>
          </cell>
        </row>
        <row r="370">
          <cell r="D370">
            <v>54</v>
          </cell>
        </row>
        <row r="371">
          <cell r="A371">
            <v>20503</v>
          </cell>
        </row>
        <row r="371">
          <cell r="D371">
            <v>2581</v>
          </cell>
        </row>
        <row r="372">
          <cell r="A372">
            <v>2050301</v>
          </cell>
        </row>
        <row r="372">
          <cell r="D372">
            <v>0</v>
          </cell>
        </row>
        <row r="373">
          <cell r="A373">
            <v>2050302</v>
          </cell>
        </row>
        <row r="373">
          <cell r="D373">
            <v>1681</v>
          </cell>
        </row>
        <row r="374">
          <cell r="A374">
            <v>2050303</v>
          </cell>
        </row>
        <row r="374">
          <cell r="D374">
            <v>0</v>
          </cell>
        </row>
        <row r="375">
          <cell r="A375">
            <v>2050305</v>
          </cell>
        </row>
        <row r="375">
          <cell r="D375">
            <v>0</v>
          </cell>
        </row>
        <row r="376">
          <cell r="A376">
            <v>2050399</v>
          </cell>
        </row>
        <row r="376">
          <cell r="D376">
            <v>900</v>
          </cell>
        </row>
        <row r="377">
          <cell r="A377">
            <v>20504</v>
          </cell>
        </row>
        <row r="377">
          <cell r="D377">
            <v>0</v>
          </cell>
        </row>
        <row r="378">
          <cell r="A378">
            <v>2050401</v>
          </cell>
        </row>
        <row r="378">
          <cell r="D378">
            <v>0</v>
          </cell>
        </row>
        <row r="379">
          <cell r="A379">
            <v>2050402</v>
          </cell>
        </row>
        <row r="379">
          <cell r="D379">
            <v>0</v>
          </cell>
        </row>
        <row r="380">
          <cell r="A380">
            <v>2050403</v>
          </cell>
        </row>
        <row r="380">
          <cell r="D380">
            <v>0</v>
          </cell>
        </row>
        <row r="381">
          <cell r="A381">
            <v>2050404</v>
          </cell>
        </row>
        <row r="381">
          <cell r="D381">
            <v>0</v>
          </cell>
        </row>
        <row r="382">
          <cell r="A382">
            <v>2050499</v>
          </cell>
        </row>
        <row r="382">
          <cell r="D382">
            <v>0</v>
          </cell>
        </row>
        <row r="383">
          <cell r="A383">
            <v>20505</v>
          </cell>
        </row>
        <row r="383">
          <cell r="D383">
            <v>0</v>
          </cell>
        </row>
        <row r="384">
          <cell r="A384">
            <v>2050501</v>
          </cell>
        </row>
        <row r="384">
          <cell r="D384">
            <v>0</v>
          </cell>
        </row>
        <row r="385">
          <cell r="A385">
            <v>2050502</v>
          </cell>
        </row>
        <row r="385">
          <cell r="D385">
            <v>0</v>
          </cell>
        </row>
        <row r="386">
          <cell r="A386">
            <v>2050599</v>
          </cell>
        </row>
        <row r="386">
          <cell r="D386">
            <v>0</v>
          </cell>
        </row>
        <row r="387">
          <cell r="A387">
            <v>20506</v>
          </cell>
        </row>
        <row r="387">
          <cell r="D387">
            <v>0</v>
          </cell>
        </row>
        <row r="388">
          <cell r="A388">
            <v>2050601</v>
          </cell>
        </row>
        <row r="388">
          <cell r="D388">
            <v>0</v>
          </cell>
        </row>
        <row r="389">
          <cell r="A389">
            <v>2050602</v>
          </cell>
        </row>
        <row r="389">
          <cell r="D389">
            <v>0</v>
          </cell>
        </row>
        <row r="390">
          <cell r="A390">
            <v>2050699</v>
          </cell>
        </row>
        <row r="390">
          <cell r="D390">
            <v>0</v>
          </cell>
        </row>
        <row r="391">
          <cell r="A391">
            <v>20507</v>
          </cell>
        </row>
        <row r="391">
          <cell r="D391">
            <v>285</v>
          </cell>
        </row>
        <row r="392">
          <cell r="A392">
            <v>2050701</v>
          </cell>
        </row>
        <row r="392">
          <cell r="D392">
            <v>285</v>
          </cell>
        </row>
        <row r="393">
          <cell r="A393">
            <v>2050702</v>
          </cell>
        </row>
        <row r="393">
          <cell r="D393">
            <v>0</v>
          </cell>
        </row>
        <row r="394">
          <cell r="A394">
            <v>2050799</v>
          </cell>
        </row>
        <row r="394">
          <cell r="D394">
            <v>0</v>
          </cell>
        </row>
        <row r="395">
          <cell r="A395">
            <v>20508</v>
          </cell>
        </row>
        <row r="395">
          <cell r="D395">
            <v>331</v>
          </cell>
        </row>
        <row r="396">
          <cell r="A396">
            <v>2050801</v>
          </cell>
        </row>
        <row r="396">
          <cell r="D396">
            <v>90</v>
          </cell>
        </row>
        <row r="397">
          <cell r="A397">
            <v>2050802</v>
          </cell>
        </row>
        <row r="397">
          <cell r="D397">
            <v>241</v>
          </cell>
        </row>
        <row r="398">
          <cell r="A398">
            <v>2050803</v>
          </cell>
        </row>
        <row r="398">
          <cell r="D398">
            <v>0</v>
          </cell>
        </row>
        <row r="399">
          <cell r="A399">
            <v>2050804</v>
          </cell>
        </row>
        <row r="399">
          <cell r="D399">
            <v>0</v>
          </cell>
        </row>
        <row r="400">
          <cell r="A400">
            <v>2050899</v>
          </cell>
        </row>
        <row r="400">
          <cell r="D400">
            <v>0</v>
          </cell>
        </row>
        <row r="401">
          <cell r="A401">
            <v>20509</v>
          </cell>
        </row>
        <row r="401">
          <cell r="D401">
            <v>2629</v>
          </cell>
        </row>
        <row r="402">
          <cell r="A402">
            <v>2050901</v>
          </cell>
        </row>
        <row r="402">
          <cell r="D402">
            <v>0</v>
          </cell>
        </row>
        <row r="403">
          <cell r="A403">
            <v>2050902</v>
          </cell>
        </row>
        <row r="403">
          <cell r="D403">
            <v>0</v>
          </cell>
        </row>
        <row r="404">
          <cell r="A404">
            <v>2050903</v>
          </cell>
        </row>
        <row r="404">
          <cell r="D404">
            <v>0</v>
          </cell>
        </row>
        <row r="405">
          <cell r="A405">
            <v>2050904</v>
          </cell>
        </row>
        <row r="405">
          <cell r="D405">
            <v>0</v>
          </cell>
        </row>
        <row r="406">
          <cell r="A406">
            <v>2050905</v>
          </cell>
        </row>
        <row r="406">
          <cell r="D406">
            <v>0</v>
          </cell>
        </row>
        <row r="407">
          <cell r="A407">
            <v>2050999</v>
          </cell>
        </row>
        <row r="407">
          <cell r="D407">
            <v>2629</v>
          </cell>
        </row>
        <row r="408">
          <cell r="A408">
            <v>20599</v>
          </cell>
        </row>
        <row r="408">
          <cell r="D408">
            <v>1751</v>
          </cell>
        </row>
        <row r="409">
          <cell r="A409">
            <v>2059999</v>
          </cell>
        </row>
        <row r="409">
          <cell r="D409">
            <v>1751</v>
          </cell>
        </row>
        <row r="410">
          <cell r="A410">
            <v>206</v>
          </cell>
        </row>
        <row r="410">
          <cell r="D410">
            <v>770</v>
          </cell>
        </row>
        <row r="411">
          <cell r="A411">
            <v>20601</v>
          </cell>
        </row>
        <row r="411">
          <cell r="D411">
            <v>225</v>
          </cell>
        </row>
        <row r="412">
          <cell r="A412">
            <v>2060101</v>
          </cell>
        </row>
        <row r="412">
          <cell r="D412">
            <v>181</v>
          </cell>
        </row>
        <row r="413">
          <cell r="A413">
            <v>2060102</v>
          </cell>
        </row>
        <row r="413">
          <cell r="D413">
            <v>10</v>
          </cell>
        </row>
        <row r="414">
          <cell r="A414">
            <v>2060103</v>
          </cell>
        </row>
        <row r="414">
          <cell r="D414">
            <v>0</v>
          </cell>
        </row>
        <row r="415">
          <cell r="A415">
            <v>2060199</v>
          </cell>
        </row>
        <row r="415">
          <cell r="D415">
            <v>34</v>
          </cell>
        </row>
        <row r="416">
          <cell r="A416">
            <v>20602</v>
          </cell>
        </row>
        <row r="416">
          <cell r="D416">
            <v>0</v>
          </cell>
        </row>
        <row r="417">
          <cell r="A417">
            <v>2060201</v>
          </cell>
        </row>
        <row r="417">
          <cell r="D417">
            <v>0</v>
          </cell>
        </row>
        <row r="418">
          <cell r="A418">
            <v>2060203</v>
          </cell>
        </row>
        <row r="418">
          <cell r="D418">
            <v>0</v>
          </cell>
        </row>
        <row r="419">
          <cell r="A419">
            <v>2060204</v>
          </cell>
        </row>
        <row r="419">
          <cell r="D419">
            <v>0</v>
          </cell>
        </row>
        <row r="420">
          <cell r="A420">
            <v>2060205</v>
          </cell>
        </row>
        <row r="420">
          <cell r="D420">
            <v>0</v>
          </cell>
        </row>
        <row r="421">
          <cell r="A421">
            <v>2060206</v>
          </cell>
        </row>
        <row r="421">
          <cell r="D421">
            <v>0</v>
          </cell>
        </row>
        <row r="422">
          <cell r="A422">
            <v>2060207</v>
          </cell>
        </row>
        <row r="422">
          <cell r="D422">
            <v>0</v>
          </cell>
        </row>
        <row r="423">
          <cell r="A423">
            <v>2060208</v>
          </cell>
        </row>
        <row r="423">
          <cell r="D423">
            <v>0</v>
          </cell>
        </row>
        <row r="424">
          <cell r="A424">
            <v>2060299</v>
          </cell>
        </row>
        <row r="424">
          <cell r="D424">
            <v>0</v>
          </cell>
        </row>
        <row r="425">
          <cell r="A425">
            <v>20603</v>
          </cell>
        </row>
        <row r="425">
          <cell r="D425">
            <v>0</v>
          </cell>
        </row>
        <row r="426">
          <cell r="A426">
            <v>2060301</v>
          </cell>
        </row>
        <row r="426">
          <cell r="D426">
            <v>0</v>
          </cell>
        </row>
        <row r="427">
          <cell r="A427">
            <v>2060302</v>
          </cell>
        </row>
        <row r="427">
          <cell r="D427">
            <v>0</v>
          </cell>
        </row>
        <row r="428">
          <cell r="A428">
            <v>2060303</v>
          </cell>
        </row>
        <row r="428">
          <cell r="D428">
            <v>0</v>
          </cell>
        </row>
        <row r="429">
          <cell r="A429">
            <v>2060304</v>
          </cell>
        </row>
        <row r="429">
          <cell r="D429">
            <v>0</v>
          </cell>
        </row>
        <row r="430">
          <cell r="A430">
            <v>2060399</v>
          </cell>
        </row>
        <row r="430">
          <cell r="D430">
            <v>0</v>
          </cell>
        </row>
        <row r="431">
          <cell r="A431">
            <v>20604</v>
          </cell>
        </row>
        <row r="431">
          <cell r="D431">
            <v>100</v>
          </cell>
        </row>
        <row r="432">
          <cell r="A432">
            <v>2060401</v>
          </cell>
        </row>
        <row r="432">
          <cell r="D432">
            <v>0</v>
          </cell>
        </row>
        <row r="433">
          <cell r="A433">
            <v>2060404</v>
          </cell>
        </row>
        <row r="433">
          <cell r="D433">
            <v>0</v>
          </cell>
        </row>
        <row r="434">
          <cell r="A434">
            <v>2060405</v>
          </cell>
        </row>
        <row r="434">
          <cell r="D434">
            <v>0</v>
          </cell>
        </row>
        <row r="435">
          <cell r="A435">
            <v>2060499</v>
          </cell>
        </row>
        <row r="435">
          <cell r="D435">
            <v>100</v>
          </cell>
        </row>
        <row r="436">
          <cell r="A436">
            <v>20605</v>
          </cell>
        </row>
        <row r="436">
          <cell r="D436">
            <v>290</v>
          </cell>
        </row>
        <row r="437">
          <cell r="A437">
            <v>2060501</v>
          </cell>
        </row>
        <row r="437">
          <cell r="D437">
            <v>0</v>
          </cell>
        </row>
        <row r="438">
          <cell r="A438">
            <v>2060502</v>
          </cell>
        </row>
        <row r="438">
          <cell r="D438">
            <v>0</v>
          </cell>
        </row>
        <row r="439">
          <cell r="A439">
            <v>2060503</v>
          </cell>
        </row>
        <row r="439">
          <cell r="D439">
            <v>290</v>
          </cell>
        </row>
        <row r="440">
          <cell r="A440">
            <v>2060599</v>
          </cell>
        </row>
        <row r="440">
          <cell r="D440">
            <v>0</v>
          </cell>
        </row>
        <row r="441">
          <cell r="A441">
            <v>20606</v>
          </cell>
        </row>
        <row r="441">
          <cell r="D441">
            <v>0</v>
          </cell>
        </row>
        <row r="442">
          <cell r="A442">
            <v>2060601</v>
          </cell>
        </row>
        <row r="442">
          <cell r="D442">
            <v>0</v>
          </cell>
        </row>
        <row r="443">
          <cell r="A443">
            <v>2060602</v>
          </cell>
        </row>
        <row r="443">
          <cell r="D443">
            <v>0</v>
          </cell>
        </row>
        <row r="444">
          <cell r="A444">
            <v>2060603</v>
          </cell>
        </row>
        <row r="444">
          <cell r="D444">
            <v>0</v>
          </cell>
        </row>
        <row r="445">
          <cell r="A445">
            <v>2060699</v>
          </cell>
        </row>
        <row r="445">
          <cell r="D445">
            <v>0</v>
          </cell>
        </row>
        <row r="446">
          <cell r="A446">
            <v>20607</v>
          </cell>
        </row>
        <row r="446">
          <cell r="D446">
            <v>130</v>
          </cell>
        </row>
        <row r="447">
          <cell r="A447">
            <v>2060701</v>
          </cell>
        </row>
        <row r="447">
          <cell r="D447">
            <v>0</v>
          </cell>
        </row>
        <row r="448">
          <cell r="A448">
            <v>2060702</v>
          </cell>
        </row>
        <row r="448">
          <cell r="D448">
            <v>130</v>
          </cell>
        </row>
        <row r="449">
          <cell r="A449">
            <v>2060703</v>
          </cell>
        </row>
        <row r="449">
          <cell r="D449">
            <v>0</v>
          </cell>
        </row>
        <row r="450">
          <cell r="A450">
            <v>2060704</v>
          </cell>
        </row>
        <row r="450">
          <cell r="D450">
            <v>0</v>
          </cell>
        </row>
        <row r="451">
          <cell r="A451">
            <v>2060705</v>
          </cell>
        </row>
        <row r="451">
          <cell r="D451">
            <v>0</v>
          </cell>
        </row>
        <row r="452">
          <cell r="A452">
            <v>2060799</v>
          </cell>
        </row>
        <row r="452">
          <cell r="D452">
            <v>0</v>
          </cell>
        </row>
        <row r="453">
          <cell r="A453">
            <v>20608</v>
          </cell>
        </row>
        <row r="453">
          <cell r="D453">
            <v>0</v>
          </cell>
        </row>
        <row r="454">
          <cell r="A454">
            <v>2060801</v>
          </cell>
        </row>
        <row r="454">
          <cell r="D454">
            <v>0</v>
          </cell>
        </row>
        <row r="455">
          <cell r="A455">
            <v>2060802</v>
          </cell>
        </row>
        <row r="455">
          <cell r="D455">
            <v>0</v>
          </cell>
        </row>
        <row r="456">
          <cell r="A456">
            <v>2060899</v>
          </cell>
        </row>
        <row r="456">
          <cell r="D456">
            <v>0</v>
          </cell>
        </row>
        <row r="457">
          <cell r="A457">
            <v>20609</v>
          </cell>
        </row>
        <row r="457">
          <cell r="D457">
            <v>0</v>
          </cell>
        </row>
        <row r="458">
          <cell r="A458">
            <v>2060901</v>
          </cell>
        </row>
        <row r="458">
          <cell r="D458">
            <v>0</v>
          </cell>
        </row>
        <row r="459">
          <cell r="A459">
            <v>2060902</v>
          </cell>
        </row>
        <row r="459">
          <cell r="D459">
            <v>0</v>
          </cell>
        </row>
        <row r="460">
          <cell r="A460">
            <v>2060999</v>
          </cell>
        </row>
        <row r="460">
          <cell r="D460">
            <v>0</v>
          </cell>
        </row>
        <row r="461">
          <cell r="A461">
            <v>20699</v>
          </cell>
        </row>
        <row r="461">
          <cell r="D461">
            <v>25</v>
          </cell>
        </row>
        <row r="462">
          <cell r="A462">
            <v>2069901</v>
          </cell>
        </row>
        <row r="462">
          <cell r="D462">
            <v>0</v>
          </cell>
        </row>
        <row r="463">
          <cell r="A463">
            <v>2069902</v>
          </cell>
        </row>
        <row r="463">
          <cell r="D463">
            <v>0</v>
          </cell>
        </row>
        <row r="464">
          <cell r="A464">
            <v>2069903</v>
          </cell>
        </row>
        <row r="464">
          <cell r="D464">
            <v>0</v>
          </cell>
        </row>
        <row r="465">
          <cell r="A465">
            <v>2069999</v>
          </cell>
        </row>
        <row r="465">
          <cell r="D465">
            <v>25</v>
          </cell>
        </row>
        <row r="466">
          <cell r="A466">
            <v>207</v>
          </cell>
        </row>
        <row r="466">
          <cell r="D466">
            <v>2500</v>
          </cell>
        </row>
        <row r="467">
          <cell r="A467">
            <v>20701</v>
          </cell>
        </row>
        <row r="467">
          <cell r="D467">
            <v>1779</v>
          </cell>
        </row>
        <row r="468">
          <cell r="A468">
            <v>2070101</v>
          </cell>
        </row>
        <row r="468">
          <cell r="D468">
            <v>300</v>
          </cell>
        </row>
        <row r="469">
          <cell r="A469">
            <v>2070102</v>
          </cell>
        </row>
        <row r="469">
          <cell r="D469">
            <v>0</v>
          </cell>
        </row>
        <row r="470">
          <cell r="A470">
            <v>2070103</v>
          </cell>
        </row>
        <row r="470">
          <cell r="D470">
            <v>0</v>
          </cell>
        </row>
        <row r="471">
          <cell r="A471">
            <v>2070104</v>
          </cell>
        </row>
        <row r="471">
          <cell r="D471">
            <v>150</v>
          </cell>
        </row>
        <row r="472">
          <cell r="A472">
            <v>2070105</v>
          </cell>
        </row>
        <row r="472">
          <cell r="D472">
            <v>20</v>
          </cell>
        </row>
        <row r="473">
          <cell r="A473">
            <v>2070106</v>
          </cell>
        </row>
        <row r="473">
          <cell r="D473">
            <v>0</v>
          </cell>
        </row>
        <row r="474">
          <cell r="A474">
            <v>2070107</v>
          </cell>
        </row>
        <row r="474">
          <cell r="D474">
            <v>120</v>
          </cell>
        </row>
        <row r="475">
          <cell r="A475">
            <v>2070108</v>
          </cell>
        </row>
        <row r="475">
          <cell r="D475">
            <v>0</v>
          </cell>
        </row>
        <row r="476">
          <cell r="A476">
            <v>2070109</v>
          </cell>
        </row>
        <row r="476">
          <cell r="D476">
            <v>504</v>
          </cell>
        </row>
        <row r="477">
          <cell r="A477">
            <v>2070110</v>
          </cell>
        </row>
        <row r="477">
          <cell r="D477">
            <v>0</v>
          </cell>
        </row>
        <row r="478">
          <cell r="A478">
            <v>2070111</v>
          </cell>
        </row>
        <row r="478">
          <cell r="D478">
            <v>94</v>
          </cell>
        </row>
        <row r="479">
          <cell r="A479">
            <v>2070112</v>
          </cell>
        </row>
        <row r="479">
          <cell r="D479">
            <v>120</v>
          </cell>
        </row>
        <row r="480">
          <cell r="A480">
            <v>2070113</v>
          </cell>
        </row>
        <row r="480">
          <cell r="D480">
            <v>2</v>
          </cell>
        </row>
        <row r="481">
          <cell r="A481">
            <v>2070114</v>
          </cell>
        </row>
        <row r="481">
          <cell r="D481">
            <v>0</v>
          </cell>
        </row>
        <row r="482">
          <cell r="A482">
            <v>2070199</v>
          </cell>
        </row>
        <row r="482">
          <cell r="D482">
            <v>469</v>
          </cell>
        </row>
        <row r="483">
          <cell r="A483">
            <v>20702</v>
          </cell>
        </row>
        <row r="483">
          <cell r="D483">
            <v>0</v>
          </cell>
        </row>
        <row r="484">
          <cell r="A484">
            <v>2070201</v>
          </cell>
        </row>
        <row r="484">
          <cell r="D484">
            <v>0</v>
          </cell>
        </row>
        <row r="485">
          <cell r="A485">
            <v>2070202</v>
          </cell>
        </row>
        <row r="485">
          <cell r="D485">
            <v>0</v>
          </cell>
        </row>
        <row r="486">
          <cell r="A486">
            <v>2070203</v>
          </cell>
        </row>
        <row r="486">
          <cell r="D486">
            <v>0</v>
          </cell>
        </row>
        <row r="487">
          <cell r="A487">
            <v>2070204</v>
          </cell>
        </row>
        <row r="487">
          <cell r="D487">
            <v>0</v>
          </cell>
        </row>
        <row r="488">
          <cell r="A488">
            <v>2070205</v>
          </cell>
        </row>
        <row r="488">
          <cell r="D488">
            <v>0</v>
          </cell>
        </row>
        <row r="489">
          <cell r="A489">
            <v>2070206</v>
          </cell>
        </row>
        <row r="489">
          <cell r="D489">
            <v>0</v>
          </cell>
        </row>
        <row r="490">
          <cell r="A490">
            <v>2070299</v>
          </cell>
        </row>
        <row r="490">
          <cell r="D490">
            <v>0</v>
          </cell>
        </row>
        <row r="491">
          <cell r="A491">
            <v>20703</v>
          </cell>
        </row>
        <row r="491">
          <cell r="D491">
            <v>3</v>
          </cell>
        </row>
        <row r="492">
          <cell r="A492">
            <v>2070301</v>
          </cell>
        </row>
        <row r="492">
          <cell r="D492">
            <v>0</v>
          </cell>
        </row>
        <row r="493">
          <cell r="A493">
            <v>2070302</v>
          </cell>
        </row>
        <row r="493">
          <cell r="D493">
            <v>0</v>
          </cell>
        </row>
        <row r="494">
          <cell r="A494">
            <v>2070303</v>
          </cell>
        </row>
        <row r="494">
          <cell r="D494">
            <v>0</v>
          </cell>
        </row>
        <row r="495">
          <cell r="A495">
            <v>2070304</v>
          </cell>
        </row>
        <row r="495">
          <cell r="D495">
            <v>0</v>
          </cell>
        </row>
        <row r="496">
          <cell r="A496">
            <v>2070305</v>
          </cell>
        </row>
        <row r="496">
          <cell r="D496">
            <v>0</v>
          </cell>
        </row>
        <row r="497">
          <cell r="A497">
            <v>2070306</v>
          </cell>
        </row>
        <row r="497">
          <cell r="D497">
            <v>0</v>
          </cell>
        </row>
        <row r="498">
          <cell r="A498">
            <v>2070307</v>
          </cell>
        </row>
        <row r="498">
          <cell r="D498">
            <v>0</v>
          </cell>
        </row>
        <row r="499">
          <cell r="A499">
            <v>2070308</v>
          </cell>
        </row>
        <row r="499">
          <cell r="D499">
            <v>3</v>
          </cell>
        </row>
        <row r="500">
          <cell r="A500">
            <v>2070309</v>
          </cell>
        </row>
        <row r="500">
          <cell r="D500">
            <v>0</v>
          </cell>
        </row>
        <row r="501">
          <cell r="A501">
            <v>2070399</v>
          </cell>
        </row>
        <row r="501">
          <cell r="D501">
            <v>0</v>
          </cell>
        </row>
        <row r="502">
          <cell r="A502">
            <v>20706</v>
          </cell>
        </row>
        <row r="502">
          <cell r="D502">
            <v>38</v>
          </cell>
        </row>
        <row r="503">
          <cell r="A503">
            <v>2070601</v>
          </cell>
        </row>
        <row r="503">
          <cell r="D503">
            <v>0</v>
          </cell>
        </row>
        <row r="504">
          <cell r="A504">
            <v>2070602</v>
          </cell>
        </row>
        <row r="504">
          <cell r="D504">
            <v>0</v>
          </cell>
        </row>
        <row r="505">
          <cell r="A505">
            <v>2070603</v>
          </cell>
        </row>
        <row r="505">
          <cell r="D505">
            <v>0</v>
          </cell>
        </row>
        <row r="506">
          <cell r="A506">
            <v>2070604</v>
          </cell>
        </row>
        <row r="506">
          <cell r="D506">
            <v>0</v>
          </cell>
        </row>
        <row r="507">
          <cell r="A507">
            <v>2070605</v>
          </cell>
        </row>
        <row r="507">
          <cell r="D507">
            <v>0</v>
          </cell>
        </row>
        <row r="508">
          <cell r="A508">
            <v>2070606</v>
          </cell>
        </row>
        <row r="508">
          <cell r="D508">
            <v>0</v>
          </cell>
        </row>
        <row r="509">
          <cell r="A509">
            <v>2070607</v>
          </cell>
        </row>
        <row r="509">
          <cell r="D509">
            <v>38</v>
          </cell>
        </row>
        <row r="510">
          <cell r="A510">
            <v>2070699</v>
          </cell>
        </row>
        <row r="510">
          <cell r="D510">
            <v>0</v>
          </cell>
        </row>
        <row r="511">
          <cell r="A511">
            <v>20708</v>
          </cell>
        </row>
        <row r="511">
          <cell r="D511">
            <v>338</v>
          </cell>
        </row>
        <row r="512">
          <cell r="A512">
            <v>2070801</v>
          </cell>
        </row>
        <row r="512">
          <cell r="D512">
            <v>0</v>
          </cell>
        </row>
        <row r="513">
          <cell r="A513">
            <v>2070802</v>
          </cell>
        </row>
        <row r="513">
          <cell r="D513">
            <v>0</v>
          </cell>
        </row>
        <row r="514">
          <cell r="A514">
            <v>2070803</v>
          </cell>
        </row>
        <row r="514">
          <cell r="D514">
            <v>0</v>
          </cell>
        </row>
        <row r="515">
          <cell r="A515">
            <v>2070806</v>
          </cell>
        </row>
        <row r="515">
          <cell r="D515">
            <v>0</v>
          </cell>
        </row>
        <row r="516">
          <cell r="A516">
            <v>2070807</v>
          </cell>
        </row>
        <row r="516">
          <cell r="D516">
            <v>0</v>
          </cell>
        </row>
        <row r="517">
          <cell r="A517">
            <v>2070808</v>
          </cell>
        </row>
        <row r="517">
          <cell r="D517">
            <v>0</v>
          </cell>
        </row>
        <row r="518">
          <cell r="A518">
            <v>2070899</v>
          </cell>
        </row>
        <row r="518">
          <cell r="D518">
            <v>338</v>
          </cell>
        </row>
        <row r="519">
          <cell r="A519">
            <v>20799</v>
          </cell>
        </row>
        <row r="519">
          <cell r="D519">
            <v>342</v>
          </cell>
        </row>
        <row r="520">
          <cell r="A520">
            <v>2079902</v>
          </cell>
        </row>
        <row r="520">
          <cell r="D520">
            <v>0</v>
          </cell>
        </row>
        <row r="521">
          <cell r="A521">
            <v>2079903</v>
          </cell>
        </row>
        <row r="521">
          <cell r="D521">
            <v>0</v>
          </cell>
        </row>
        <row r="522">
          <cell r="A522">
            <v>2079999</v>
          </cell>
        </row>
        <row r="522">
          <cell r="D522">
            <v>342</v>
          </cell>
        </row>
        <row r="523">
          <cell r="A523">
            <v>208</v>
          </cell>
        </row>
        <row r="523">
          <cell r="D523">
            <v>69500</v>
          </cell>
        </row>
        <row r="524">
          <cell r="A524">
            <v>20801</v>
          </cell>
        </row>
        <row r="524">
          <cell r="D524">
            <v>2111</v>
          </cell>
        </row>
        <row r="525">
          <cell r="A525">
            <v>2080101</v>
          </cell>
        </row>
        <row r="525">
          <cell r="D525">
            <v>264</v>
          </cell>
        </row>
        <row r="526">
          <cell r="A526">
            <v>2080102</v>
          </cell>
        </row>
        <row r="526">
          <cell r="D526">
            <v>0</v>
          </cell>
        </row>
        <row r="527">
          <cell r="A527">
            <v>2080103</v>
          </cell>
        </row>
        <row r="527">
          <cell r="D527">
            <v>0</v>
          </cell>
        </row>
        <row r="528">
          <cell r="A528">
            <v>2080104</v>
          </cell>
        </row>
        <row r="528">
          <cell r="D528">
            <v>0</v>
          </cell>
        </row>
        <row r="529">
          <cell r="A529">
            <v>2080105</v>
          </cell>
        </row>
        <row r="529">
          <cell r="D529">
            <v>0</v>
          </cell>
        </row>
        <row r="530">
          <cell r="A530">
            <v>2080106</v>
          </cell>
        </row>
        <row r="530">
          <cell r="D530">
            <v>176</v>
          </cell>
        </row>
        <row r="531">
          <cell r="A531">
            <v>2080107</v>
          </cell>
        </row>
        <row r="531">
          <cell r="D531">
            <v>0</v>
          </cell>
        </row>
        <row r="532">
          <cell r="A532">
            <v>2080108</v>
          </cell>
        </row>
        <row r="532">
          <cell r="D532">
            <v>0</v>
          </cell>
        </row>
        <row r="533">
          <cell r="A533">
            <v>2080109</v>
          </cell>
        </row>
        <row r="533">
          <cell r="D533">
            <v>952</v>
          </cell>
        </row>
        <row r="534">
          <cell r="A534">
            <v>2080110</v>
          </cell>
        </row>
        <row r="534">
          <cell r="D534">
            <v>0</v>
          </cell>
        </row>
        <row r="535">
          <cell r="A535">
            <v>2080111</v>
          </cell>
        </row>
        <row r="535">
          <cell r="D535">
            <v>0</v>
          </cell>
        </row>
        <row r="536">
          <cell r="A536">
            <v>2080112</v>
          </cell>
        </row>
        <row r="536">
          <cell r="D536">
            <v>0</v>
          </cell>
        </row>
        <row r="537">
          <cell r="A537">
            <v>2080113</v>
          </cell>
        </row>
        <row r="537">
          <cell r="D537">
            <v>0</v>
          </cell>
        </row>
        <row r="538">
          <cell r="A538">
            <v>2080114</v>
          </cell>
        </row>
        <row r="538">
          <cell r="D538">
            <v>0</v>
          </cell>
        </row>
        <row r="539">
          <cell r="A539">
            <v>2080115</v>
          </cell>
        </row>
        <row r="539">
          <cell r="D539">
            <v>0</v>
          </cell>
        </row>
        <row r="540">
          <cell r="A540">
            <v>2080116</v>
          </cell>
        </row>
        <row r="540">
          <cell r="D540">
            <v>0</v>
          </cell>
        </row>
        <row r="541">
          <cell r="A541">
            <v>2080150</v>
          </cell>
        </row>
        <row r="541">
          <cell r="D541">
            <v>671</v>
          </cell>
        </row>
        <row r="542">
          <cell r="A542">
            <v>2080199</v>
          </cell>
        </row>
        <row r="542">
          <cell r="D542">
            <v>48</v>
          </cell>
        </row>
        <row r="543">
          <cell r="A543">
            <v>20802</v>
          </cell>
        </row>
        <row r="543">
          <cell r="D543">
            <v>2297</v>
          </cell>
        </row>
        <row r="544">
          <cell r="A544">
            <v>2080201</v>
          </cell>
        </row>
        <row r="544">
          <cell r="D544">
            <v>147</v>
          </cell>
        </row>
        <row r="545">
          <cell r="A545">
            <v>2080202</v>
          </cell>
        </row>
        <row r="545">
          <cell r="D545">
            <v>0</v>
          </cell>
        </row>
        <row r="546">
          <cell r="A546">
            <v>2080203</v>
          </cell>
        </row>
        <row r="546">
          <cell r="D546">
            <v>0</v>
          </cell>
        </row>
        <row r="547">
          <cell r="A547">
            <v>2080206</v>
          </cell>
        </row>
        <row r="547">
          <cell r="D547">
            <v>0</v>
          </cell>
        </row>
        <row r="548">
          <cell r="A548">
            <v>2080207</v>
          </cell>
        </row>
        <row r="548">
          <cell r="D548">
            <v>0</v>
          </cell>
        </row>
        <row r="549">
          <cell r="A549">
            <v>2080208</v>
          </cell>
        </row>
        <row r="549">
          <cell r="D549">
            <v>2134</v>
          </cell>
        </row>
        <row r="550">
          <cell r="A550">
            <v>2080299</v>
          </cell>
        </row>
        <row r="550">
          <cell r="D550">
            <v>16</v>
          </cell>
        </row>
        <row r="551">
          <cell r="A551">
            <v>20804</v>
          </cell>
        </row>
        <row r="551">
          <cell r="D551">
            <v>0</v>
          </cell>
        </row>
        <row r="552">
          <cell r="A552">
            <v>2080402</v>
          </cell>
        </row>
        <row r="552">
          <cell r="D552">
            <v>0</v>
          </cell>
        </row>
        <row r="553">
          <cell r="A553">
            <v>20805</v>
          </cell>
        </row>
        <row r="553">
          <cell r="D553">
            <v>33315</v>
          </cell>
        </row>
        <row r="554">
          <cell r="A554">
            <v>2080501</v>
          </cell>
        </row>
        <row r="554">
          <cell r="D554">
            <v>3584</v>
          </cell>
        </row>
        <row r="555">
          <cell r="A555">
            <v>2080502</v>
          </cell>
        </row>
        <row r="555">
          <cell r="D555">
            <v>7659</v>
          </cell>
        </row>
        <row r="556">
          <cell r="A556">
            <v>2080503</v>
          </cell>
        </row>
        <row r="556">
          <cell r="D556">
            <v>0</v>
          </cell>
        </row>
        <row r="557">
          <cell r="A557">
            <v>2080505</v>
          </cell>
        </row>
        <row r="557">
          <cell r="D557">
            <v>10721</v>
          </cell>
        </row>
        <row r="558">
          <cell r="A558">
            <v>2080506</v>
          </cell>
        </row>
        <row r="558">
          <cell r="D558">
            <v>1500</v>
          </cell>
        </row>
        <row r="559">
          <cell r="A559">
            <v>2080507</v>
          </cell>
        </row>
        <row r="559">
          <cell r="D559">
            <v>9848</v>
          </cell>
        </row>
        <row r="560">
          <cell r="A560">
            <v>2080508</v>
          </cell>
        </row>
        <row r="560">
          <cell r="D560">
            <v>0</v>
          </cell>
        </row>
        <row r="561">
          <cell r="A561">
            <v>2080599</v>
          </cell>
        </row>
        <row r="561">
          <cell r="D561">
            <v>3</v>
          </cell>
        </row>
        <row r="562">
          <cell r="A562">
            <v>20806</v>
          </cell>
        </row>
        <row r="562">
          <cell r="D562">
            <v>8</v>
          </cell>
        </row>
        <row r="563">
          <cell r="A563">
            <v>2080601</v>
          </cell>
        </row>
        <row r="563">
          <cell r="D563">
            <v>0</v>
          </cell>
        </row>
        <row r="564">
          <cell r="A564">
            <v>2080602</v>
          </cell>
        </row>
        <row r="564">
          <cell r="D564">
            <v>0</v>
          </cell>
        </row>
        <row r="565">
          <cell r="A565">
            <v>2080699</v>
          </cell>
        </row>
        <row r="565">
          <cell r="D565">
            <v>8</v>
          </cell>
        </row>
        <row r="566">
          <cell r="A566">
            <v>20807</v>
          </cell>
        </row>
        <row r="566">
          <cell r="D566">
            <v>4381</v>
          </cell>
        </row>
        <row r="567">
          <cell r="A567">
            <v>2080701</v>
          </cell>
        </row>
        <row r="567">
          <cell r="D567">
            <v>0</v>
          </cell>
        </row>
        <row r="568">
          <cell r="A568">
            <v>2080702</v>
          </cell>
        </row>
        <row r="568">
          <cell r="D568">
            <v>0</v>
          </cell>
        </row>
        <row r="569">
          <cell r="A569">
            <v>2080704</v>
          </cell>
        </row>
        <row r="569">
          <cell r="D569">
            <v>60</v>
          </cell>
        </row>
        <row r="570">
          <cell r="A570">
            <v>2080705</v>
          </cell>
        </row>
        <row r="570">
          <cell r="D570">
            <v>2020</v>
          </cell>
        </row>
        <row r="571">
          <cell r="A571">
            <v>2080709</v>
          </cell>
        </row>
        <row r="571">
          <cell r="D571">
            <v>0</v>
          </cell>
        </row>
        <row r="572">
          <cell r="A572">
            <v>2080711</v>
          </cell>
        </row>
        <row r="572">
          <cell r="D572">
            <v>151</v>
          </cell>
        </row>
        <row r="573">
          <cell r="A573">
            <v>2080712</v>
          </cell>
        </row>
        <row r="573">
          <cell r="D573">
            <v>20</v>
          </cell>
        </row>
        <row r="574">
          <cell r="A574">
            <v>2080713</v>
          </cell>
        </row>
        <row r="574">
          <cell r="D574">
            <v>0</v>
          </cell>
        </row>
        <row r="575">
          <cell r="A575">
            <v>2080799</v>
          </cell>
        </row>
        <row r="575">
          <cell r="D575">
            <v>2130</v>
          </cell>
        </row>
        <row r="576">
          <cell r="A576">
            <v>20808</v>
          </cell>
        </row>
        <row r="576">
          <cell r="D576">
            <v>2809</v>
          </cell>
        </row>
        <row r="577">
          <cell r="A577">
            <v>2080801</v>
          </cell>
        </row>
        <row r="577">
          <cell r="D577">
            <v>1303</v>
          </cell>
        </row>
        <row r="578">
          <cell r="A578">
            <v>2080802</v>
          </cell>
        </row>
        <row r="578">
          <cell r="D578">
            <v>188</v>
          </cell>
        </row>
        <row r="579">
          <cell r="A579">
            <v>2080803</v>
          </cell>
        </row>
        <row r="579">
          <cell r="D579">
            <v>913</v>
          </cell>
        </row>
        <row r="580">
          <cell r="A580">
            <v>2080805</v>
          </cell>
        </row>
        <row r="580">
          <cell r="D580">
            <v>233</v>
          </cell>
        </row>
        <row r="581">
          <cell r="A581">
            <v>2080806</v>
          </cell>
        </row>
        <row r="581">
          <cell r="D581">
            <v>168</v>
          </cell>
        </row>
        <row r="582">
          <cell r="A582">
            <v>2080807</v>
          </cell>
        </row>
        <row r="582">
          <cell r="D582">
            <v>0</v>
          </cell>
        </row>
        <row r="583">
          <cell r="A583">
            <v>2080808</v>
          </cell>
        </row>
        <row r="583">
          <cell r="D583">
            <v>0</v>
          </cell>
        </row>
        <row r="584">
          <cell r="A584">
            <v>2080899</v>
          </cell>
        </row>
        <row r="584">
          <cell r="D584">
            <v>4</v>
          </cell>
        </row>
        <row r="585">
          <cell r="A585">
            <v>20809</v>
          </cell>
        </row>
        <row r="585">
          <cell r="D585">
            <v>470</v>
          </cell>
        </row>
        <row r="586">
          <cell r="A586">
            <v>2080901</v>
          </cell>
        </row>
        <row r="586">
          <cell r="D586">
            <v>287</v>
          </cell>
        </row>
        <row r="587">
          <cell r="A587">
            <v>2080902</v>
          </cell>
        </row>
        <row r="587">
          <cell r="D587">
            <v>68</v>
          </cell>
        </row>
        <row r="588">
          <cell r="A588">
            <v>2080903</v>
          </cell>
        </row>
        <row r="588">
          <cell r="D588">
            <v>0</v>
          </cell>
        </row>
        <row r="589">
          <cell r="A589">
            <v>2080904</v>
          </cell>
        </row>
        <row r="589">
          <cell r="D589">
            <v>20</v>
          </cell>
        </row>
        <row r="590">
          <cell r="A590">
            <v>2080905</v>
          </cell>
        </row>
        <row r="590">
          <cell r="D590">
            <v>91</v>
          </cell>
        </row>
        <row r="591">
          <cell r="A591">
            <v>2080999</v>
          </cell>
        </row>
        <row r="591">
          <cell r="D591">
            <v>4</v>
          </cell>
        </row>
        <row r="592">
          <cell r="A592">
            <v>20810</v>
          </cell>
        </row>
        <row r="592">
          <cell r="D592">
            <v>742</v>
          </cell>
        </row>
        <row r="593">
          <cell r="A593">
            <v>2081001</v>
          </cell>
        </row>
        <row r="593">
          <cell r="D593">
            <v>101</v>
          </cell>
        </row>
        <row r="594">
          <cell r="A594">
            <v>2081002</v>
          </cell>
        </row>
        <row r="594">
          <cell r="D594">
            <v>417</v>
          </cell>
        </row>
        <row r="595">
          <cell r="A595">
            <v>2081003</v>
          </cell>
        </row>
        <row r="595">
          <cell r="D595">
            <v>0</v>
          </cell>
        </row>
        <row r="596">
          <cell r="A596">
            <v>2081004</v>
          </cell>
        </row>
        <row r="596">
          <cell r="D596">
            <v>23</v>
          </cell>
        </row>
        <row r="597">
          <cell r="A597">
            <v>2081005</v>
          </cell>
        </row>
        <row r="597">
          <cell r="D597">
            <v>197</v>
          </cell>
        </row>
        <row r="598">
          <cell r="A598">
            <v>2081006</v>
          </cell>
        </row>
        <row r="598">
          <cell r="D598">
            <v>0</v>
          </cell>
        </row>
        <row r="599">
          <cell r="A599">
            <v>2081099</v>
          </cell>
        </row>
        <row r="599">
          <cell r="D599">
            <v>4</v>
          </cell>
        </row>
        <row r="600">
          <cell r="A600">
            <v>20811</v>
          </cell>
        </row>
        <row r="600">
          <cell r="D600">
            <v>663</v>
          </cell>
        </row>
        <row r="601">
          <cell r="A601">
            <v>2081101</v>
          </cell>
        </row>
        <row r="601">
          <cell r="D601">
            <v>72</v>
          </cell>
        </row>
        <row r="602">
          <cell r="A602">
            <v>2081102</v>
          </cell>
        </row>
        <row r="602">
          <cell r="D602">
            <v>23</v>
          </cell>
        </row>
        <row r="603">
          <cell r="A603">
            <v>2081103</v>
          </cell>
        </row>
        <row r="603">
          <cell r="D603">
            <v>0</v>
          </cell>
        </row>
        <row r="604">
          <cell r="A604">
            <v>2081104</v>
          </cell>
        </row>
        <row r="604">
          <cell r="D604">
            <v>32</v>
          </cell>
        </row>
        <row r="605">
          <cell r="A605">
            <v>2081105</v>
          </cell>
        </row>
        <row r="605">
          <cell r="D605">
            <v>23</v>
          </cell>
        </row>
        <row r="606">
          <cell r="A606">
            <v>2081106</v>
          </cell>
        </row>
        <row r="606">
          <cell r="D606">
            <v>0</v>
          </cell>
        </row>
        <row r="607">
          <cell r="A607">
            <v>2081107</v>
          </cell>
        </row>
        <row r="607">
          <cell r="D607">
            <v>513</v>
          </cell>
        </row>
        <row r="608">
          <cell r="A608">
            <v>2081199</v>
          </cell>
        </row>
        <row r="608">
          <cell r="D608">
            <v>0</v>
          </cell>
        </row>
        <row r="609">
          <cell r="A609">
            <v>20816</v>
          </cell>
        </row>
        <row r="609">
          <cell r="D609">
            <v>68</v>
          </cell>
        </row>
        <row r="610">
          <cell r="A610">
            <v>2081601</v>
          </cell>
        </row>
        <row r="610">
          <cell r="D610">
            <v>68</v>
          </cell>
        </row>
        <row r="611">
          <cell r="A611">
            <v>2081602</v>
          </cell>
        </row>
        <row r="611">
          <cell r="D611">
            <v>0</v>
          </cell>
        </row>
        <row r="612">
          <cell r="A612">
            <v>2081603</v>
          </cell>
        </row>
        <row r="612">
          <cell r="D612">
            <v>0</v>
          </cell>
        </row>
        <row r="613">
          <cell r="A613">
            <v>2081650</v>
          </cell>
        </row>
        <row r="613">
          <cell r="D613">
            <v>0</v>
          </cell>
        </row>
        <row r="614">
          <cell r="A614">
            <v>2081699</v>
          </cell>
        </row>
        <row r="614">
          <cell r="D614">
            <v>0</v>
          </cell>
        </row>
        <row r="615">
          <cell r="A615">
            <v>20819</v>
          </cell>
        </row>
        <row r="615">
          <cell r="D615">
            <v>3532</v>
          </cell>
        </row>
        <row r="616">
          <cell r="A616">
            <v>2081901</v>
          </cell>
        </row>
        <row r="616">
          <cell r="D616">
            <v>668</v>
          </cell>
        </row>
        <row r="617">
          <cell r="A617">
            <v>2081902</v>
          </cell>
        </row>
        <row r="617">
          <cell r="D617">
            <v>2864</v>
          </cell>
        </row>
        <row r="618">
          <cell r="A618">
            <v>20820</v>
          </cell>
        </row>
        <row r="618">
          <cell r="D618">
            <v>1085</v>
          </cell>
        </row>
        <row r="619">
          <cell r="A619">
            <v>2082001</v>
          </cell>
        </row>
        <row r="619">
          <cell r="D619">
            <v>1005</v>
          </cell>
        </row>
        <row r="620">
          <cell r="A620">
            <v>2082002</v>
          </cell>
        </row>
        <row r="620">
          <cell r="D620">
            <v>80</v>
          </cell>
        </row>
        <row r="621">
          <cell r="A621">
            <v>20821</v>
          </cell>
        </row>
        <row r="621">
          <cell r="D621">
            <v>686</v>
          </cell>
        </row>
        <row r="622">
          <cell r="A622">
            <v>2082101</v>
          </cell>
        </row>
        <row r="622">
          <cell r="D622">
            <v>131</v>
          </cell>
        </row>
        <row r="623">
          <cell r="A623">
            <v>2082102</v>
          </cell>
        </row>
        <row r="623">
          <cell r="D623">
            <v>555</v>
          </cell>
        </row>
        <row r="624">
          <cell r="A624">
            <v>20824</v>
          </cell>
        </row>
        <row r="624">
          <cell r="D624">
            <v>0</v>
          </cell>
        </row>
        <row r="625">
          <cell r="A625">
            <v>2082401</v>
          </cell>
        </row>
        <row r="625">
          <cell r="D625">
            <v>0</v>
          </cell>
        </row>
        <row r="626">
          <cell r="A626">
            <v>2082402</v>
          </cell>
        </row>
        <row r="626">
          <cell r="D626">
            <v>0</v>
          </cell>
        </row>
        <row r="627">
          <cell r="A627">
            <v>20825</v>
          </cell>
        </row>
        <row r="627">
          <cell r="D627">
            <v>16</v>
          </cell>
        </row>
        <row r="628">
          <cell r="A628">
            <v>2082501</v>
          </cell>
        </row>
        <row r="628">
          <cell r="D628">
            <v>2</v>
          </cell>
        </row>
        <row r="629">
          <cell r="A629">
            <v>2082502</v>
          </cell>
        </row>
        <row r="629">
          <cell r="D629">
            <v>14</v>
          </cell>
        </row>
        <row r="630">
          <cell r="A630">
            <v>20826</v>
          </cell>
        </row>
        <row r="630">
          <cell r="D630">
            <v>7927</v>
          </cell>
        </row>
        <row r="631">
          <cell r="A631">
            <v>2082601</v>
          </cell>
        </row>
        <row r="631">
          <cell r="D631">
            <v>0</v>
          </cell>
        </row>
        <row r="632">
          <cell r="A632">
            <v>2082602</v>
          </cell>
        </row>
        <row r="632">
          <cell r="D632">
            <v>7927</v>
          </cell>
        </row>
        <row r="633">
          <cell r="A633">
            <v>2082699</v>
          </cell>
        </row>
        <row r="633">
          <cell r="D633">
            <v>0</v>
          </cell>
        </row>
        <row r="634">
          <cell r="A634">
            <v>20827</v>
          </cell>
        </row>
        <row r="634">
          <cell r="D634">
            <v>0</v>
          </cell>
        </row>
        <row r="635">
          <cell r="A635">
            <v>2082701</v>
          </cell>
        </row>
        <row r="635">
          <cell r="D635">
            <v>0</v>
          </cell>
        </row>
        <row r="636">
          <cell r="A636">
            <v>2082702</v>
          </cell>
        </row>
        <row r="636">
          <cell r="D636">
            <v>0</v>
          </cell>
        </row>
        <row r="637">
          <cell r="A637">
            <v>2082799</v>
          </cell>
        </row>
        <row r="637">
          <cell r="D637">
            <v>0</v>
          </cell>
        </row>
        <row r="638">
          <cell r="A638">
            <v>20828</v>
          </cell>
        </row>
        <row r="638">
          <cell r="D638">
            <v>157</v>
          </cell>
        </row>
        <row r="639">
          <cell r="A639">
            <v>2082801</v>
          </cell>
        </row>
        <row r="639">
          <cell r="D639">
            <v>81</v>
          </cell>
        </row>
        <row r="640">
          <cell r="A640">
            <v>2082802</v>
          </cell>
        </row>
        <row r="640">
          <cell r="D640">
            <v>0</v>
          </cell>
        </row>
        <row r="641">
          <cell r="A641">
            <v>2082803</v>
          </cell>
        </row>
        <row r="641">
          <cell r="D641">
            <v>0</v>
          </cell>
        </row>
        <row r="642">
          <cell r="A642">
            <v>2082804</v>
          </cell>
        </row>
        <row r="642">
          <cell r="D642">
            <v>6</v>
          </cell>
        </row>
        <row r="643">
          <cell r="A643">
            <v>2082805</v>
          </cell>
        </row>
        <row r="643">
          <cell r="D643">
            <v>0</v>
          </cell>
        </row>
        <row r="644">
          <cell r="A644">
            <v>2082806</v>
          </cell>
        </row>
        <row r="644">
          <cell r="D644">
            <v>0</v>
          </cell>
        </row>
        <row r="645">
          <cell r="A645">
            <v>2082850</v>
          </cell>
        </row>
        <row r="645">
          <cell r="D645">
            <v>60</v>
          </cell>
        </row>
        <row r="646">
          <cell r="A646">
            <v>2082899</v>
          </cell>
        </row>
        <row r="646">
          <cell r="D646">
            <v>10</v>
          </cell>
        </row>
        <row r="647">
          <cell r="A647">
            <v>20830</v>
          </cell>
        </row>
        <row r="647">
          <cell r="D647">
            <v>0</v>
          </cell>
        </row>
        <row r="648">
          <cell r="A648">
            <v>2083001</v>
          </cell>
        </row>
        <row r="648">
          <cell r="D648">
            <v>0</v>
          </cell>
        </row>
        <row r="649">
          <cell r="A649">
            <v>2083099</v>
          </cell>
        </row>
        <row r="649">
          <cell r="D649">
            <v>0</v>
          </cell>
        </row>
        <row r="650">
          <cell r="A650">
            <v>20899</v>
          </cell>
        </row>
        <row r="650">
          <cell r="D650">
            <v>9233</v>
          </cell>
        </row>
        <row r="651">
          <cell r="A651">
            <v>2089999</v>
          </cell>
        </row>
        <row r="651">
          <cell r="D651">
            <v>9233</v>
          </cell>
        </row>
        <row r="652">
          <cell r="A652">
            <v>210</v>
          </cell>
        </row>
        <row r="652">
          <cell r="D652">
            <v>63016</v>
          </cell>
        </row>
        <row r="653">
          <cell r="A653">
            <v>21001</v>
          </cell>
        </row>
        <row r="653">
          <cell r="D653">
            <v>461</v>
          </cell>
        </row>
        <row r="654">
          <cell r="A654">
            <v>2100101</v>
          </cell>
        </row>
        <row r="654">
          <cell r="D654">
            <v>321</v>
          </cell>
        </row>
        <row r="655">
          <cell r="A655">
            <v>2100102</v>
          </cell>
        </row>
        <row r="655">
          <cell r="D655">
            <v>0</v>
          </cell>
        </row>
        <row r="656">
          <cell r="A656">
            <v>2100103</v>
          </cell>
        </row>
        <row r="656">
          <cell r="D656">
            <v>0</v>
          </cell>
        </row>
        <row r="657">
          <cell r="A657">
            <v>2100199</v>
          </cell>
        </row>
        <row r="657">
          <cell r="D657">
            <v>140</v>
          </cell>
        </row>
        <row r="658">
          <cell r="A658">
            <v>21002</v>
          </cell>
        </row>
        <row r="658">
          <cell r="D658">
            <v>13957</v>
          </cell>
        </row>
        <row r="659">
          <cell r="A659">
            <v>2100201</v>
          </cell>
        </row>
        <row r="659">
          <cell r="D659">
            <v>2881</v>
          </cell>
        </row>
        <row r="660">
          <cell r="A660">
            <v>2100202</v>
          </cell>
        </row>
        <row r="660">
          <cell r="D660">
            <v>10376</v>
          </cell>
        </row>
        <row r="661">
          <cell r="A661">
            <v>2100203</v>
          </cell>
        </row>
        <row r="661">
          <cell r="D661">
            <v>500</v>
          </cell>
        </row>
        <row r="662">
          <cell r="A662">
            <v>2100204</v>
          </cell>
        </row>
        <row r="662">
          <cell r="D662">
            <v>0</v>
          </cell>
        </row>
        <row r="663">
          <cell r="A663">
            <v>2100205</v>
          </cell>
        </row>
        <row r="663">
          <cell r="D663">
            <v>0</v>
          </cell>
        </row>
        <row r="664">
          <cell r="A664">
            <v>2100206</v>
          </cell>
        </row>
        <row r="664">
          <cell r="D664">
            <v>0</v>
          </cell>
        </row>
        <row r="665">
          <cell r="A665">
            <v>2100207</v>
          </cell>
        </row>
        <row r="665">
          <cell r="D665">
            <v>0</v>
          </cell>
        </row>
        <row r="666">
          <cell r="A666">
            <v>2100208</v>
          </cell>
        </row>
        <row r="666">
          <cell r="D666">
            <v>0</v>
          </cell>
        </row>
        <row r="667">
          <cell r="A667">
            <v>2100209</v>
          </cell>
        </row>
        <row r="667">
          <cell r="D667">
            <v>0</v>
          </cell>
        </row>
        <row r="668">
          <cell r="A668">
            <v>2100210</v>
          </cell>
        </row>
        <row r="668">
          <cell r="D668">
            <v>0</v>
          </cell>
        </row>
        <row r="669">
          <cell r="A669">
            <v>2100211</v>
          </cell>
        </row>
        <row r="669">
          <cell r="D669">
            <v>0</v>
          </cell>
        </row>
        <row r="670">
          <cell r="A670">
            <v>2100212</v>
          </cell>
        </row>
        <row r="670">
          <cell r="D670">
            <v>0</v>
          </cell>
        </row>
        <row r="671">
          <cell r="A671">
            <v>2100213</v>
          </cell>
        </row>
        <row r="671">
          <cell r="D671">
            <v>0</v>
          </cell>
        </row>
        <row r="672">
          <cell r="A672">
            <v>2100299</v>
          </cell>
        </row>
        <row r="672">
          <cell r="D672">
            <v>200</v>
          </cell>
        </row>
        <row r="673">
          <cell r="A673">
            <v>21003</v>
          </cell>
        </row>
        <row r="673">
          <cell r="D673">
            <v>5386</v>
          </cell>
        </row>
        <row r="674">
          <cell r="A674">
            <v>2100301</v>
          </cell>
        </row>
        <row r="674">
          <cell r="D674">
            <v>0</v>
          </cell>
        </row>
        <row r="675">
          <cell r="A675">
            <v>2100302</v>
          </cell>
        </row>
        <row r="675">
          <cell r="D675">
            <v>4608</v>
          </cell>
        </row>
        <row r="676">
          <cell r="A676">
            <v>2100399</v>
          </cell>
        </row>
        <row r="676">
          <cell r="D676">
            <v>778</v>
          </cell>
        </row>
        <row r="677">
          <cell r="A677">
            <v>21004</v>
          </cell>
        </row>
        <row r="677">
          <cell r="D677">
            <v>6332</v>
          </cell>
        </row>
        <row r="678">
          <cell r="A678">
            <v>2100401</v>
          </cell>
        </row>
        <row r="678">
          <cell r="D678">
            <v>809</v>
          </cell>
        </row>
        <row r="679">
          <cell r="A679">
            <v>2100402</v>
          </cell>
        </row>
        <row r="679">
          <cell r="D679">
            <v>208</v>
          </cell>
        </row>
        <row r="680">
          <cell r="A680">
            <v>2100403</v>
          </cell>
        </row>
        <row r="680">
          <cell r="D680">
            <v>681</v>
          </cell>
        </row>
        <row r="681">
          <cell r="A681">
            <v>2100404</v>
          </cell>
        </row>
        <row r="681">
          <cell r="D681">
            <v>0</v>
          </cell>
        </row>
        <row r="682">
          <cell r="A682">
            <v>2100405</v>
          </cell>
        </row>
        <row r="682">
          <cell r="D682">
            <v>0</v>
          </cell>
        </row>
        <row r="683">
          <cell r="A683">
            <v>2100406</v>
          </cell>
        </row>
        <row r="683">
          <cell r="D683">
            <v>0</v>
          </cell>
        </row>
        <row r="684">
          <cell r="A684">
            <v>2100407</v>
          </cell>
        </row>
        <row r="684">
          <cell r="D684">
            <v>0</v>
          </cell>
        </row>
        <row r="685">
          <cell r="A685">
            <v>2100408</v>
          </cell>
        </row>
        <row r="685">
          <cell r="D685">
            <v>3148</v>
          </cell>
        </row>
        <row r="686">
          <cell r="A686">
            <v>2100409</v>
          </cell>
        </row>
        <row r="686">
          <cell r="D686">
            <v>308</v>
          </cell>
        </row>
        <row r="687">
          <cell r="A687">
            <v>2100410</v>
          </cell>
        </row>
        <row r="687">
          <cell r="D687">
            <v>400</v>
          </cell>
        </row>
        <row r="688">
          <cell r="A688">
            <v>2100499</v>
          </cell>
        </row>
        <row r="688">
          <cell r="D688">
            <v>778</v>
          </cell>
        </row>
        <row r="689">
          <cell r="A689">
            <v>21006</v>
          </cell>
        </row>
        <row r="689">
          <cell r="D689">
            <v>0</v>
          </cell>
        </row>
        <row r="690">
          <cell r="A690">
            <v>2100601</v>
          </cell>
        </row>
        <row r="690">
          <cell r="D690">
            <v>0</v>
          </cell>
        </row>
        <row r="691">
          <cell r="A691">
            <v>2100699</v>
          </cell>
        </row>
        <row r="691">
          <cell r="D691">
            <v>0</v>
          </cell>
        </row>
        <row r="692">
          <cell r="A692">
            <v>21007</v>
          </cell>
        </row>
        <row r="692">
          <cell r="D692">
            <v>1493</v>
          </cell>
        </row>
        <row r="693">
          <cell r="A693">
            <v>2100716</v>
          </cell>
        </row>
        <row r="693">
          <cell r="D693">
            <v>0</v>
          </cell>
        </row>
        <row r="694">
          <cell r="A694">
            <v>2100717</v>
          </cell>
        </row>
        <row r="694">
          <cell r="D694">
            <v>0</v>
          </cell>
        </row>
        <row r="695">
          <cell r="A695">
            <v>2100799</v>
          </cell>
        </row>
        <row r="695">
          <cell r="D695">
            <v>1493</v>
          </cell>
        </row>
        <row r="696">
          <cell r="A696">
            <v>21011</v>
          </cell>
        </row>
        <row r="696">
          <cell r="D696">
            <v>10728</v>
          </cell>
        </row>
        <row r="697">
          <cell r="A697">
            <v>2101101</v>
          </cell>
        </row>
        <row r="697">
          <cell r="D697">
            <v>1767</v>
          </cell>
        </row>
        <row r="698">
          <cell r="A698">
            <v>2101102</v>
          </cell>
        </row>
        <row r="698">
          <cell r="D698">
            <v>4356</v>
          </cell>
        </row>
        <row r="699">
          <cell r="A699">
            <v>2101103</v>
          </cell>
        </row>
        <row r="699">
          <cell r="D699">
            <v>4061</v>
          </cell>
        </row>
        <row r="700">
          <cell r="A700">
            <v>2101199</v>
          </cell>
        </row>
        <row r="700">
          <cell r="D700">
            <v>544</v>
          </cell>
        </row>
        <row r="701">
          <cell r="A701">
            <v>21012</v>
          </cell>
        </row>
        <row r="701">
          <cell r="D701">
            <v>20589</v>
          </cell>
        </row>
        <row r="702">
          <cell r="A702">
            <v>2101201</v>
          </cell>
        </row>
        <row r="702">
          <cell r="D702">
            <v>30</v>
          </cell>
        </row>
        <row r="703">
          <cell r="A703">
            <v>2101202</v>
          </cell>
        </row>
        <row r="703">
          <cell r="D703">
            <v>20559</v>
          </cell>
        </row>
        <row r="704">
          <cell r="A704">
            <v>2101299</v>
          </cell>
        </row>
        <row r="704">
          <cell r="D704">
            <v>0</v>
          </cell>
        </row>
        <row r="705">
          <cell r="A705">
            <v>21013</v>
          </cell>
        </row>
        <row r="705">
          <cell r="D705">
            <v>3126</v>
          </cell>
        </row>
        <row r="706">
          <cell r="A706">
            <v>2101301</v>
          </cell>
        </row>
        <row r="706">
          <cell r="D706">
            <v>3126</v>
          </cell>
        </row>
        <row r="707">
          <cell r="A707">
            <v>2101302</v>
          </cell>
        </row>
        <row r="707">
          <cell r="D707">
            <v>0</v>
          </cell>
        </row>
        <row r="708">
          <cell r="A708">
            <v>2101399</v>
          </cell>
        </row>
        <row r="708">
          <cell r="D708">
            <v>0</v>
          </cell>
        </row>
        <row r="709">
          <cell r="A709">
            <v>21014</v>
          </cell>
        </row>
        <row r="709">
          <cell r="D709">
            <v>57</v>
          </cell>
        </row>
        <row r="710">
          <cell r="A710">
            <v>2101401</v>
          </cell>
        </row>
        <row r="710">
          <cell r="D710">
            <v>57</v>
          </cell>
        </row>
        <row r="711">
          <cell r="A711">
            <v>2101499</v>
          </cell>
        </row>
        <row r="711">
          <cell r="D711">
            <v>0</v>
          </cell>
        </row>
        <row r="712">
          <cell r="A712">
            <v>21015</v>
          </cell>
        </row>
        <row r="712">
          <cell r="D712">
            <v>427</v>
          </cell>
        </row>
        <row r="713">
          <cell r="A713">
            <v>2101501</v>
          </cell>
        </row>
        <row r="713">
          <cell r="D713">
            <v>416</v>
          </cell>
        </row>
        <row r="714">
          <cell r="A714">
            <v>2101502</v>
          </cell>
        </row>
        <row r="714">
          <cell r="D714">
            <v>0</v>
          </cell>
        </row>
        <row r="715">
          <cell r="A715">
            <v>2101503</v>
          </cell>
        </row>
        <row r="715">
          <cell r="D715">
            <v>0</v>
          </cell>
        </row>
        <row r="716">
          <cell r="A716">
            <v>2101504</v>
          </cell>
        </row>
        <row r="716">
          <cell r="D716">
            <v>0</v>
          </cell>
        </row>
        <row r="717">
          <cell r="A717">
            <v>2101505</v>
          </cell>
        </row>
        <row r="717">
          <cell r="D717">
            <v>0</v>
          </cell>
        </row>
        <row r="718">
          <cell r="A718">
            <v>2101506</v>
          </cell>
        </row>
        <row r="718">
          <cell r="D718">
            <v>0</v>
          </cell>
        </row>
        <row r="719">
          <cell r="A719">
            <v>2101550</v>
          </cell>
        </row>
        <row r="719">
          <cell r="D719">
            <v>0</v>
          </cell>
        </row>
        <row r="720">
          <cell r="A720">
            <v>2101599</v>
          </cell>
        </row>
        <row r="720">
          <cell r="D720">
            <v>11</v>
          </cell>
        </row>
        <row r="721">
          <cell r="A721">
            <v>21016</v>
          </cell>
        </row>
        <row r="721">
          <cell r="D721">
            <v>0</v>
          </cell>
        </row>
        <row r="722">
          <cell r="A722">
            <v>2101601</v>
          </cell>
        </row>
        <row r="722">
          <cell r="D722">
            <v>0</v>
          </cell>
        </row>
        <row r="723">
          <cell r="A723">
            <v>21017</v>
          </cell>
        </row>
        <row r="723">
          <cell r="D723">
            <v>0</v>
          </cell>
        </row>
        <row r="724">
          <cell r="A724">
            <v>2101701</v>
          </cell>
        </row>
        <row r="724">
          <cell r="D724">
            <v>0</v>
          </cell>
        </row>
        <row r="725">
          <cell r="A725">
            <v>2101702</v>
          </cell>
        </row>
        <row r="725">
          <cell r="D725">
            <v>0</v>
          </cell>
        </row>
        <row r="726">
          <cell r="A726">
            <v>2101703</v>
          </cell>
        </row>
        <row r="726">
          <cell r="D726">
            <v>0</v>
          </cell>
        </row>
        <row r="727">
          <cell r="A727">
            <v>2101704</v>
          </cell>
        </row>
        <row r="727">
          <cell r="D727">
            <v>0</v>
          </cell>
        </row>
        <row r="728">
          <cell r="A728">
            <v>2101799</v>
          </cell>
        </row>
        <row r="728">
          <cell r="D728">
            <v>0</v>
          </cell>
        </row>
        <row r="729">
          <cell r="A729">
            <v>21018</v>
          </cell>
        </row>
        <row r="729">
          <cell r="D729">
            <v>0</v>
          </cell>
        </row>
        <row r="730">
          <cell r="A730">
            <v>2101801</v>
          </cell>
        </row>
        <row r="730">
          <cell r="D730">
            <v>0</v>
          </cell>
        </row>
        <row r="731">
          <cell r="A731">
            <v>2101802</v>
          </cell>
        </row>
        <row r="731">
          <cell r="D731">
            <v>0</v>
          </cell>
        </row>
        <row r="732">
          <cell r="A732">
            <v>2101803</v>
          </cell>
        </row>
        <row r="732">
          <cell r="D732">
            <v>0</v>
          </cell>
        </row>
        <row r="733">
          <cell r="A733">
            <v>2101899</v>
          </cell>
        </row>
        <row r="733">
          <cell r="D733">
            <v>0</v>
          </cell>
        </row>
        <row r="734">
          <cell r="A734">
            <v>21099</v>
          </cell>
        </row>
        <row r="734">
          <cell r="D734">
            <v>460</v>
          </cell>
        </row>
        <row r="735">
          <cell r="A735">
            <v>2109999</v>
          </cell>
        </row>
        <row r="735">
          <cell r="D735">
            <v>460</v>
          </cell>
        </row>
        <row r="736">
          <cell r="A736">
            <v>211</v>
          </cell>
        </row>
        <row r="736">
          <cell r="D736">
            <v>4200</v>
          </cell>
        </row>
        <row r="737">
          <cell r="A737">
            <v>21101</v>
          </cell>
        </row>
        <row r="737">
          <cell r="D737">
            <v>0</v>
          </cell>
        </row>
        <row r="738">
          <cell r="A738">
            <v>2110101</v>
          </cell>
        </row>
        <row r="738">
          <cell r="D738">
            <v>0</v>
          </cell>
        </row>
        <row r="739">
          <cell r="A739">
            <v>2110102</v>
          </cell>
        </row>
        <row r="739">
          <cell r="D739">
            <v>0</v>
          </cell>
        </row>
        <row r="740">
          <cell r="A740">
            <v>2110103</v>
          </cell>
        </row>
        <row r="740">
          <cell r="D740">
            <v>0</v>
          </cell>
        </row>
        <row r="741">
          <cell r="A741">
            <v>2110104</v>
          </cell>
        </row>
        <row r="741">
          <cell r="D741">
            <v>0</v>
          </cell>
        </row>
        <row r="742">
          <cell r="A742">
            <v>2110105</v>
          </cell>
        </row>
        <row r="742">
          <cell r="D742">
            <v>0</v>
          </cell>
        </row>
        <row r="743">
          <cell r="A743">
            <v>2110106</v>
          </cell>
        </row>
        <row r="743">
          <cell r="D743">
            <v>0</v>
          </cell>
        </row>
        <row r="744">
          <cell r="A744">
            <v>2110107</v>
          </cell>
        </row>
        <row r="744">
          <cell r="D744">
            <v>0</v>
          </cell>
        </row>
        <row r="745">
          <cell r="A745">
            <v>2110108</v>
          </cell>
        </row>
        <row r="745">
          <cell r="D745">
            <v>0</v>
          </cell>
        </row>
        <row r="746">
          <cell r="A746">
            <v>2110199</v>
          </cell>
        </row>
        <row r="746">
          <cell r="D746">
            <v>0</v>
          </cell>
        </row>
        <row r="747">
          <cell r="A747">
            <v>21102</v>
          </cell>
        </row>
        <row r="747">
          <cell r="D747">
            <v>0</v>
          </cell>
        </row>
        <row r="748">
          <cell r="A748">
            <v>2110203</v>
          </cell>
        </row>
        <row r="748">
          <cell r="D748">
            <v>0</v>
          </cell>
        </row>
        <row r="749">
          <cell r="A749">
            <v>2110204</v>
          </cell>
        </row>
        <row r="749">
          <cell r="D749">
            <v>0</v>
          </cell>
        </row>
        <row r="750">
          <cell r="A750">
            <v>2110299</v>
          </cell>
        </row>
        <row r="750">
          <cell r="D750">
            <v>0</v>
          </cell>
        </row>
        <row r="751">
          <cell r="A751">
            <v>21103</v>
          </cell>
        </row>
        <row r="751">
          <cell r="D751">
            <v>800</v>
          </cell>
        </row>
        <row r="752">
          <cell r="A752">
            <v>2110301</v>
          </cell>
        </row>
        <row r="752">
          <cell r="D752">
            <v>0</v>
          </cell>
        </row>
        <row r="753">
          <cell r="A753">
            <v>2110302</v>
          </cell>
        </row>
        <row r="753">
          <cell r="D753">
            <v>200</v>
          </cell>
        </row>
        <row r="754">
          <cell r="A754">
            <v>2110303</v>
          </cell>
        </row>
        <row r="754">
          <cell r="D754">
            <v>0</v>
          </cell>
        </row>
        <row r="755">
          <cell r="A755">
            <v>2110304</v>
          </cell>
        </row>
        <row r="755">
          <cell r="D755">
            <v>0</v>
          </cell>
        </row>
        <row r="756">
          <cell r="A756">
            <v>2110305</v>
          </cell>
        </row>
        <row r="756">
          <cell r="D756">
            <v>0</v>
          </cell>
        </row>
        <row r="757">
          <cell r="A757">
            <v>2110306</v>
          </cell>
        </row>
        <row r="757">
          <cell r="D757">
            <v>0</v>
          </cell>
        </row>
        <row r="758">
          <cell r="A758">
            <v>2110307</v>
          </cell>
        </row>
        <row r="758">
          <cell r="D758">
            <v>0</v>
          </cell>
        </row>
        <row r="759">
          <cell r="A759">
            <v>2110399</v>
          </cell>
        </row>
        <row r="759">
          <cell r="D759">
            <v>600</v>
          </cell>
        </row>
        <row r="760">
          <cell r="A760">
            <v>21104</v>
          </cell>
        </row>
        <row r="760">
          <cell r="D760">
            <v>1250</v>
          </cell>
        </row>
        <row r="761">
          <cell r="A761">
            <v>2110401</v>
          </cell>
        </row>
        <row r="761">
          <cell r="D761">
            <v>600</v>
          </cell>
        </row>
        <row r="762">
          <cell r="A762">
            <v>2110402</v>
          </cell>
        </row>
        <row r="762">
          <cell r="D762">
            <v>300</v>
          </cell>
        </row>
        <row r="763">
          <cell r="A763">
            <v>2110404</v>
          </cell>
        </row>
        <row r="763">
          <cell r="D763">
            <v>0</v>
          </cell>
        </row>
        <row r="764">
          <cell r="A764">
            <v>2110405</v>
          </cell>
        </row>
        <row r="764">
          <cell r="D764">
            <v>0</v>
          </cell>
        </row>
        <row r="765">
          <cell r="A765">
            <v>2110406</v>
          </cell>
        </row>
        <row r="765">
          <cell r="D765">
            <v>0</v>
          </cell>
        </row>
        <row r="766">
          <cell r="A766">
            <v>2110499</v>
          </cell>
        </row>
        <row r="766">
          <cell r="D766">
            <v>350</v>
          </cell>
        </row>
        <row r="767">
          <cell r="A767">
            <v>21105</v>
          </cell>
        </row>
        <row r="767">
          <cell r="D767">
            <v>1800</v>
          </cell>
        </row>
        <row r="768">
          <cell r="A768">
            <v>2110501</v>
          </cell>
        </row>
        <row r="768">
          <cell r="D768">
            <v>1600</v>
          </cell>
        </row>
        <row r="769">
          <cell r="A769">
            <v>2110502</v>
          </cell>
        </row>
        <row r="769">
          <cell r="D769">
            <v>200</v>
          </cell>
        </row>
        <row r="770">
          <cell r="A770">
            <v>2110503</v>
          </cell>
        </row>
        <row r="770">
          <cell r="D770">
            <v>0</v>
          </cell>
        </row>
        <row r="771">
          <cell r="A771">
            <v>2110506</v>
          </cell>
        </row>
        <row r="771">
          <cell r="D771">
            <v>0</v>
          </cell>
        </row>
        <row r="772">
          <cell r="A772">
            <v>2110507</v>
          </cell>
        </row>
        <row r="772">
          <cell r="D772">
            <v>0</v>
          </cell>
        </row>
        <row r="773">
          <cell r="A773">
            <v>2110599</v>
          </cell>
        </row>
        <row r="773">
          <cell r="D773">
            <v>0</v>
          </cell>
        </row>
        <row r="774">
          <cell r="A774">
            <v>21106</v>
          </cell>
        </row>
        <row r="774">
          <cell r="D774">
            <v>0</v>
          </cell>
        </row>
        <row r="775">
          <cell r="A775">
            <v>2110602</v>
          </cell>
        </row>
        <row r="775">
          <cell r="D775">
            <v>0</v>
          </cell>
        </row>
        <row r="776">
          <cell r="A776">
            <v>2110603</v>
          </cell>
        </row>
        <row r="776">
          <cell r="D776">
            <v>0</v>
          </cell>
        </row>
        <row r="777">
          <cell r="A777">
            <v>2110604</v>
          </cell>
        </row>
        <row r="777">
          <cell r="D777">
            <v>0</v>
          </cell>
        </row>
        <row r="778">
          <cell r="A778">
            <v>2110605</v>
          </cell>
        </row>
        <row r="778">
          <cell r="D778">
            <v>0</v>
          </cell>
        </row>
        <row r="779">
          <cell r="A779">
            <v>2110699</v>
          </cell>
        </row>
        <row r="779">
          <cell r="D779">
            <v>0</v>
          </cell>
        </row>
        <row r="780">
          <cell r="A780">
            <v>21107</v>
          </cell>
        </row>
        <row r="780">
          <cell r="D780">
            <v>230</v>
          </cell>
        </row>
        <row r="781">
          <cell r="A781">
            <v>2110704</v>
          </cell>
        </row>
        <row r="781">
          <cell r="D781">
            <v>0</v>
          </cell>
        </row>
        <row r="782">
          <cell r="A782">
            <v>2110799</v>
          </cell>
        </row>
        <row r="782">
          <cell r="D782">
            <v>230</v>
          </cell>
        </row>
        <row r="783">
          <cell r="A783">
            <v>21108</v>
          </cell>
        </row>
        <row r="783">
          <cell r="D783">
            <v>0</v>
          </cell>
        </row>
        <row r="784">
          <cell r="A784">
            <v>2110804</v>
          </cell>
        </row>
        <row r="784">
          <cell r="D784">
            <v>0</v>
          </cell>
        </row>
        <row r="785">
          <cell r="A785">
            <v>2110899</v>
          </cell>
        </row>
        <row r="785">
          <cell r="D785">
            <v>0</v>
          </cell>
        </row>
        <row r="786">
          <cell r="A786">
            <v>21109</v>
          </cell>
        </row>
        <row r="786">
          <cell r="D786">
            <v>0</v>
          </cell>
        </row>
        <row r="787">
          <cell r="A787">
            <v>2110901</v>
          </cell>
        </row>
        <row r="787">
          <cell r="D787">
            <v>0</v>
          </cell>
        </row>
        <row r="788">
          <cell r="A788">
            <v>21110</v>
          </cell>
        </row>
        <row r="788">
          <cell r="D788">
            <v>0</v>
          </cell>
        </row>
        <row r="789">
          <cell r="A789">
            <v>2111001</v>
          </cell>
        </row>
        <row r="789">
          <cell r="D789">
            <v>0</v>
          </cell>
        </row>
        <row r="790">
          <cell r="A790">
            <v>21111</v>
          </cell>
        </row>
        <row r="790">
          <cell r="D790">
            <v>0</v>
          </cell>
        </row>
        <row r="791">
          <cell r="A791">
            <v>2111101</v>
          </cell>
        </row>
        <row r="791">
          <cell r="D791">
            <v>0</v>
          </cell>
        </row>
        <row r="792">
          <cell r="A792">
            <v>2111102</v>
          </cell>
        </row>
        <row r="792">
          <cell r="D792">
            <v>0</v>
          </cell>
        </row>
        <row r="793">
          <cell r="A793">
            <v>2111103</v>
          </cell>
        </row>
        <row r="793">
          <cell r="D793">
            <v>0</v>
          </cell>
        </row>
        <row r="794">
          <cell r="A794">
            <v>2111104</v>
          </cell>
        </row>
        <row r="794">
          <cell r="D794">
            <v>0</v>
          </cell>
        </row>
        <row r="795">
          <cell r="A795">
            <v>2111199</v>
          </cell>
        </row>
        <row r="795">
          <cell r="D795">
            <v>0</v>
          </cell>
        </row>
        <row r="796">
          <cell r="A796">
            <v>21112</v>
          </cell>
        </row>
        <row r="796">
          <cell r="D796">
            <v>0</v>
          </cell>
        </row>
        <row r="797">
          <cell r="A797">
            <v>2111201</v>
          </cell>
        </row>
        <row r="797">
          <cell r="D797">
            <v>0</v>
          </cell>
        </row>
        <row r="798">
          <cell r="A798">
            <v>21113</v>
          </cell>
        </row>
        <row r="798">
          <cell r="D798">
            <v>0</v>
          </cell>
        </row>
        <row r="799">
          <cell r="A799">
            <v>2111301</v>
          </cell>
        </row>
        <row r="799">
          <cell r="D799">
            <v>0</v>
          </cell>
        </row>
        <row r="800">
          <cell r="A800">
            <v>21114</v>
          </cell>
        </row>
        <row r="800">
          <cell r="D800">
            <v>10</v>
          </cell>
        </row>
        <row r="801">
          <cell r="A801">
            <v>2111401</v>
          </cell>
        </row>
        <row r="801">
          <cell r="D801">
            <v>0</v>
          </cell>
        </row>
        <row r="802">
          <cell r="A802">
            <v>2111402</v>
          </cell>
        </row>
        <row r="802">
          <cell r="D802">
            <v>0</v>
          </cell>
        </row>
        <row r="803">
          <cell r="A803">
            <v>2111403</v>
          </cell>
        </row>
        <row r="803">
          <cell r="D803">
            <v>0</v>
          </cell>
        </row>
        <row r="804">
          <cell r="A804">
            <v>2111406</v>
          </cell>
        </row>
        <row r="804">
          <cell r="D804">
            <v>0</v>
          </cell>
        </row>
        <row r="805">
          <cell r="A805">
            <v>2111407</v>
          </cell>
        </row>
        <row r="805">
          <cell r="D805">
            <v>10</v>
          </cell>
        </row>
        <row r="806">
          <cell r="A806">
            <v>2111408</v>
          </cell>
        </row>
        <row r="806">
          <cell r="D806">
            <v>0</v>
          </cell>
        </row>
        <row r="807">
          <cell r="A807">
            <v>2111411</v>
          </cell>
        </row>
        <row r="807">
          <cell r="D807">
            <v>0</v>
          </cell>
        </row>
        <row r="808">
          <cell r="A808">
            <v>2111413</v>
          </cell>
        </row>
        <row r="808">
          <cell r="D808">
            <v>0</v>
          </cell>
        </row>
        <row r="809">
          <cell r="A809">
            <v>2111450</v>
          </cell>
        </row>
        <row r="809">
          <cell r="D809">
            <v>0</v>
          </cell>
        </row>
        <row r="810">
          <cell r="A810">
            <v>2111499</v>
          </cell>
        </row>
        <row r="810">
          <cell r="D810">
            <v>0</v>
          </cell>
        </row>
        <row r="811">
          <cell r="A811">
            <v>21199</v>
          </cell>
        </row>
        <row r="811">
          <cell r="D811">
            <v>110</v>
          </cell>
        </row>
        <row r="812">
          <cell r="A812">
            <v>2119999</v>
          </cell>
        </row>
        <row r="812">
          <cell r="D812">
            <v>110</v>
          </cell>
        </row>
        <row r="813">
          <cell r="A813">
            <v>212</v>
          </cell>
        </row>
        <row r="813">
          <cell r="D813">
            <v>10200</v>
          </cell>
        </row>
        <row r="814">
          <cell r="A814">
            <v>21201</v>
          </cell>
        </row>
        <row r="814">
          <cell r="D814">
            <v>1576</v>
          </cell>
        </row>
        <row r="815">
          <cell r="A815">
            <v>2120101</v>
          </cell>
        </row>
        <row r="815">
          <cell r="D815">
            <v>198</v>
          </cell>
        </row>
        <row r="816">
          <cell r="A816">
            <v>2120102</v>
          </cell>
        </row>
        <row r="816">
          <cell r="D816">
            <v>0</v>
          </cell>
        </row>
        <row r="817">
          <cell r="A817">
            <v>2120103</v>
          </cell>
        </row>
        <row r="817">
          <cell r="D817">
            <v>0</v>
          </cell>
        </row>
        <row r="818">
          <cell r="A818">
            <v>2120104</v>
          </cell>
        </row>
        <row r="818">
          <cell r="D818">
            <v>140</v>
          </cell>
        </row>
        <row r="819">
          <cell r="A819">
            <v>2120105</v>
          </cell>
        </row>
        <row r="819">
          <cell r="D819">
            <v>0</v>
          </cell>
        </row>
        <row r="820">
          <cell r="A820">
            <v>2120106</v>
          </cell>
        </row>
        <row r="820">
          <cell r="D820">
            <v>0</v>
          </cell>
        </row>
        <row r="821">
          <cell r="A821">
            <v>2120107</v>
          </cell>
        </row>
        <row r="821">
          <cell r="D821">
            <v>0</v>
          </cell>
        </row>
        <row r="822">
          <cell r="A822">
            <v>2120109</v>
          </cell>
        </row>
        <row r="822">
          <cell r="D822">
            <v>0</v>
          </cell>
        </row>
        <row r="823">
          <cell r="A823">
            <v>2120110</v>
          </cell>
        </row>
        <row r="823">
          <cell r="D823">
            <v>0</v>
          </cell>
        </row>
        <row r="824">
          <cell r="A824">
            <v>2120199</v>
          </cell>
        </row>
        <row r="824">
          <cell r="D824">
            <v>1238</v>
          </cell>
        </row>
        <row r="825">
          <cell r="A825">
            <v>21202</v>
          </cell>
        </row>
        <row r="825">
          <cell r="D825">
            <v>150</v>
          </cell>
        </row>
        <row r="826">
          <cell r="A826">
            <v>2120201</v>
          </cell>
        </row>
        <row r="826">
          <cell r="D826">
            <v>150</v>
          </cell>
        </row>
        <row r="827">
          <cell r="A827">
            <v>21203</v>
          </cell>
        </row>
        <row r="827">
          <cell r="D827">
            <v>5200</v>
          </cell>
        </row>
        <row r="828">
          <cell r="A828">
            <v>2120303</v>
          </cell>
        </row>
        <row r="828">
          <cell r="D828">
            <v>4200</v>
          </cell>
        </row>
        <row r="829">
          <cell r="A829">
            <v>2120399</v>
          </cell>
        </row>
        <row r="829">
          <cell r="D829">
            <v>1000</v>
          </cell>
        </row>
        <row r="830">
          <cell r="A830">
            <v>21205</v>
          </cell>
        </row>
        <row r="830">
          <cell r="D830">
            <v>1884</v>
          </cell>
        </row>
        <row r="831">
          <cell r="A831">
            <v>2120501</v>
          </cell>
        </row>
        <row r="831">
          <cell r="D831">
            <v>1884</v>
          </cell>
        </row>
        <row r="832">
          <cell r="A832">
            <v>21206</v>
          </cell>
        </row>
        <row r="832">
          <cell r="D832">
            <v>0</v>
          </cell>
        </row>
        <row r="833">
          <cell r="A833">
            <v>2120601</v>
          </cell>
        </row>
        <row r="833">
          <cell r="D833">
            <v>0</v>
          </cell>
        </row>
        <row r="834">
          <cell r="A834">
            <v>21299</v>
          </cell>
        </row>
        <row r="834">
          <cell r="D834">
            <v>1390</v>
          </cell>
        </row>
        <row r="835">
          <cell r="A835">
            <v>2129999</v>
          </cell>
        </row>
        <row r="835">
          <cell r="D835">
            <v>1390</v>
          </cell>
        </row>
        <row r="836">
          <cell r="A836">
            <v>213</v>
          </cell>
        </row>
        <row r="836">
          <cell r="D836">
            <v>76000</v>
          </cell>
        </row>
        <row r="837">
          <cell r="A837">
            <v>21301</v>
          </cell>
        </row>
        <row r="837">
          <cell r="D837">
            <v>21823</v>
          </cell>
        </row>
        <row r="838">
          <cell r="A838">
            <v>2130101</v>
          </cell>
        </row>
        <row r="838">
          <cell r="D838">
            <v>500</v>
          </cell>
        </row>
        <row r="839">
          <cell r="A839">
            <v>2130102</v>
          </cell>
        </row>
        <row r="839">
          <cell r="D839">
            <v>0</v>
          </cell>
        </row>
        <row r="840">
          <cell r="A840">
            <v>2130103</v>
          </cell>
        </row>
        <row r="840">
          <cell r="D840">
            <v>0</v>
          </cell>
        </row>
        <row r="841">
          <cell r="A841">
            <v>2130104</v>
          </cell>
        </row>
        <row r="841">
          <cell r="D841">
            <v>2815</v>
          </cell>
        </row>
        <row r="842">
          <cell r="A842">
            <v>2130105</v>
          </cell>
        </row>
        <row r="842">
          <cell r="D842">
            <v>100</v>
          </cell>
        </row>
        <row r="843">
          <cell r="A843">
            <v>2130106</v>
          </cell>
        </row>
        <row r="843">
          <cell r="D843">
            <v>2500</v>
          </cell>
        </row>
        <row r="844">
          <cell r="A844">
            <v>2130108</v>
          </cell>
        </row>
        <row r="844">
          <cell r="D844">
            <v>0</v>
          </cell>
        </row>
        <row r="845">
          <cell r="A845">
            <v>2130109</v>
          </cell>
        </row>
        <row r="845">
          <cell r="D845">
            <v>20</v>
          </cell>
        </row>
        <row r="846">
          <cell r="A846">
            <v>2130110</v>
          </cell>
        </row>
        <row r="846">
          <cell r="D846">
            <v>0</v>
          </cell>
        </row>
        <row r="847">
          <cell r="A847">
            <v>2130111</v>
          </cell>
        </row>
        <row r="847">
          <cell r="D847">
            <v>0</v>
          </cell>
        </row>
        <row r="848">
          <cell r="A848">
            <v>2130112</v>
          </cell>
        </row>
        <row r="848">
          <cell r="D848">
            <v>0</v>
          </cell>
        </row>
        <row r="849">
          <cell r="A849">
            <v>2130114</v>
          </cell>
        </row>
        <row r="849">
          <cell r="D849">
            <v>0</v>
          </cell>
        </row>
        <row r="850">
          <cell r="A850">
            <v>2130119</v>
          </cell>
        </row>
        <row r="850">
          <cell r="D850">
            <v>54</v>
          </cell>
        </row>
        <row r="851">
          <cell r="A851">
            <v>2130120</v>
          </cell>
        </row>
        <row r="851">
          <cell r="D851">
            <v>0</v>
          </cell>
        </row>
        <row r="852">
          <cell r="A852">
            <v>2130121</v>
          </cell>
        </row>
        <row r="852">
          <cell r="D852">
            <v>0</v>
          </cell>
        </row>
        <row r="853">
          <cell r="A853">
            <v>2130122</v>
          </cell>
        </row>
        <row r="853">
          <cell r="D853">
            <v>11410</v>
          </cell>
        </row>
        <row r="854">
          <cell r="A854">
            <v>2130124</v>
          </cell>
        </row>
        <row r="854">
          <cell r="D854">
            <v>200</v>
          </cell>
        </row>
        <row r="855">
          <cell r="A855">
            <v>2130125</v>
          </cell>
        </row>
        <row r="855">
          <cell r="D855">
            <v>100</v>
          </cell>
        </row>
        <row r="856">
          <cell r="A856">
            <v>2130126</v>
          </cell>
        </row>
        <row r="856">
          <cell r="D856">
            <v>500</v>
          </cell>
        </row>
        <row r="857">
          <cell r="A857">
            <v>2130135</v>
          </cell>
        </row>
        <row r="857">
          <cell r="D857">
            <v>20</v>
          </cell>
        </row>
        <row r="858">
          <cell r="A858">
            <v>2130142</v>
          </cell>
        </row>
        <row r="858">
          <cell r="D858">
            <v>2000</v>
          </cell>
        </row>
        <row r="859">
          <cell r="A859">
            <v>2130148</v>
          </cell>
        </row>
        <row r="859">
          <cell r="D859">
            <v>264</v>
          </cell>
        </row>
        <row r="860">
          <cell r="A860">
            <v>2130152</v>
          </cell>
        </row>
        <row r="860">
          <cell r="D860">
            <v>0</v>
          </cell>
        </row>
        <row r="861">
          <cell r="A861">
            <v>2130153</v>
          </cell>
        </row>
        <row r="861">
          <cell r="D861">
            <v>0</v>
          </cell>
        </row>
        <row r="862">
          <cell r="A862">
            <v>2130199</v>
          </cell>
        </row>
        <row r="862">
          <cell r="D862">
            <v>1340</v>
          </cell>
        </row>
        <row r="863">
          <cell r="A863">
            <v>21302</v>
          </cell>
        </row>
        <row r="863">
          <cell r="D863">
            <v>4581</v>
          </cell>
        </row>
        <row r="864">
          <cell r="A864">
            <v>2130201</v>
          </cell>
        </row>
        <row r="864">
          <cell r="D864">
            <v>354</v>
          </cell>
        </row>
        <row r="865">
          <cell r="A865">
            <v>2130202</v>
          </cell>
        </row>
        <row r="865">
          <cell r="D865">
            <v>0</v>
          </cell>
        </row>
        <row r="866">
          <cell r="A866">
            <v>2130203</v>
          </cell>
        </row>
        <row r="866">
          <cell r="D866">
            <v>0</v>
          </cell>
        </row>
        <row r="867">
          <cell r="A867">
            <v>2130204</v>
          </cell>
        </row>
        <row r="867">
          <cell r="D867">
            <v>1482</v>
          </cell>
        </row>
        <row r="868">
          <cell r="A868">
            <v>2130205</v>
          </cell>
        </row>
        <row r="868">
          <cell r="D868">
            <v>100</v>
          </cell>
        </row>
        <row r="869">
          <cell r="A869">
            <v>2130206</v>
          </cell>
        </row>
        <row r="869">
          <cell r="D869">
            <v>0</v>
          </cell>
        </row>
        <row r="870">
          <cell r="A870">
            <v>2130207</v>
          </cell>
        </row>
        <row r="870">
          <cell r="D870">
            <v>10</v>
          </cell>
        </row>
        <row r="871">
          <cell r="A871">
            <v>2130209</v>
          </cell>
        </row>
        <row r="871">
          <cell r="D871">
            <v>200</v>
          </cell>
        </row>
        <row r="872">
          <cell r="A872">
            <v>2130211</v>
          </cell>
        </row>
        <row r="872">
          <cell r="D872">
            <v>100</v>
          </cell>
        </row>
        <row r="873">
          <cell r="A873">
            <v>2130212</v>
          </cell>
        </row>
        <row r="873">
          <cell r="D873">
            <v>5</v>
          </cell>
        </row>
        <row r="874">
          <cell r="A874">
            <v>2130213</v>
          </cell>
        </row>
        <row r="874">
          <cell r="D874">
            <v>0</v>
          </cell>
        </row>
        <row r="875">
          <cell r="A875">
            <v>2130217</v>
          </cell>
        </row>
        <row r="875">
          <cell r="D875">
            <v>0</v>
          </cell>
        </row>
        <row r="876">
          <cell r="A876">
            <v>2130220</v>
          </cell>
        </row>
        <row r="876">
          <cell r="D876">
            <v>0</v>
          </cell>
        </row>
        <row r="877">
          <cell r="A877">
            <v>2130221</v>
          </cell>
        </row>
        <row r="877">
          <cell r="D877">
            <v>0</v>
          </cell>
        </row>
        <row r="878">
          <cell r="A878">
            <v>2130223</v>
          </cell>
        </row>
        <row r="878">
          <cell r="D878">
            <v>0</v>
          </cell>
        </row>
        <row r="879">
          <cell r="A879">
            <v>2130226</v>
          </cell>
        </row>
        <row r="879">
          <cell r="D879">
            <v>0</v>
          </cell>
        </row>
        <row r="880">
          <cell r="A880">
            <v>2130227</v>
          </cell>
        </row>
        <row r="880">
          <cell r="D880">
            <v>0</v>
          </cell>
        </row>
        <row r="881">
          <cell r="A881">
            <v>2130234</v>
          </cell>
        </row>
        <row r="881">
          <cell r="D881">
            <v>160</v>
          </cell>
        </row>
        <row r="882">
          <cell r="A882">
            <v>2130236</v>
          </cell>
        </row>
        <row r="882">
          <cell r="D882">
            <v>0</v>
          </cell>
        </row>
        <row r="883">
          <cell r="A883">
            <v>2130237</v>
          </cell>
        </row>
        <row r="883">
          <cell r="D883">
            <v>0</v>
          </cell>
        </row>
        <row r="884">
          <cell r="A884">
            <v>2130238</v>
          </cell>
        </row>
        <row r="884">
          <cell r="D884">
            <v>850</v>
          </cell>
        </row>
        <row r="885">
          <cell r="A885">
            <v>2130299</v>
          </cell>
        </row>
        <row r="885">
          <cell r="D885">
            <v>1320</v>
          </cell>
        </row>
        <row r="886">
          <cell r="A886">
            <v>21303</v>
          </cell>
        </row>
        <row r="886">
          <cell r="D886">
            <v>24514</v>
          </cell>
        </row>
        <row r="887">
          <cell r="A887">
            <v>2130301</v>
          </cell>
        </row>
        <row r="887">
          <cell r="D887">
            <v>194</v>
          </cell>
        </row>
        <row r="888">
          <cell r="A888">
            <v>2130302</v>
          </cell>
        </row>
        <row r="888">
          <cell r="D888">
            <v>0</v>
          </cell>
        </row>
        <row r="889">
          <cell r="A889">
            <v>2130303</v>
          </cell>
        </row>
        <row r="889">
          <cell r="D889">
            <v>0</v>
          </cell>
        </row>
        <row r="890">
          <cell r="A890">
            <v>2130304</v>
          </cell>
        </row>
        <row r="890">
          <cell r="D890">
            <v>0</v>
          </cell>
        </row>
        <row r="891">
          <cell r="A891">
            <v>2130305</v>
          </cell>
        </row>
        <row r="891">
          <cell r="D891">
            <v>23428</v>
          </cell>
        </row>
        <row r="892">
          <cell r="A892">
            <v>2130306</v>
          </cell>
        </row>
        <row r="892">
          <cell r="D892">
            <v>0</v>
          </cell>
        </row>
        <row r="893">
          <cell r="A893">
            <v>2130307</v>
          </cell>
        </row>
        <row r="893">
          <cell r="D893">
            <v>0</v>
          </cell>
        </row>
        <row r="894">
          <cell r="A894">
            <v>2130308</v>
          </cell>
        </row>
        <row r="894">
          <cell r="D894">
            <v>0</v>
          </cell>
        </row>
        <row r="895">
          <cell r="A895">
            <v>2130309</v>
          </cell>
        </row>
        <row r="895">
          <cell r="D895">
            <v>0</v>
          </cell>
        </row>
        <row r="896">
          <cell r="A896">
            <v>2130310</v>
          </cell>
        </row>
        <row r="896">
          <cell r="D896">
            <v>272</v>
          </cell>
        </row>
        <row r="897">
          <cell r="A897">
            <v>2130311</v>
          </cell>
        </row>
        <row r="897">
          <cell r="D897">
            <v>0</v>
          </cell>
        </row>
        <row r="898">
          <cell r="A898">
            <v>2130312</v>
          </cell>
        </row>
        <row r="898">
          <cell r="D898">
            <v>0</v>
          </cell>
        </row>
        <row r="899">
          <cell r="A899">
            <v>2130313</v>
          </cell>
        </row>
        <row r="899">
          <cell r="D899">
            <v>0</v>
          </cell>
        </row>
        <row r="900">
          <cell r="A900">
            <v>2130314</v>
          </cell>
        </row>
        <row r="900">
          <cell r="D900">
            <v>120</v>
          </cell>
        </row>
        <row r="901">
          <cell r="A901">
            <v>2130315</v>
          </cell>
        </row>
        <row r="901">
          <cell r="D901">
            <v>30</v>
          </cell>
        </row>
        <row r="902">
          <cell r="A902">
            <v>2130316</v>
          </cell>
        </row>
        <row r="902">
          <cell r="D902">
            <v>0</v>
          </cell>
        </row>
        <row r="903">
          <cell r="A903">
            <v>2130317</v>
          </cell>
        </row>
        <row r="903">
          <cell r="D903">
            <v>0</v>
          </cell>
        </row>
        <row r="904">
          <cell r="A904">
            <v>2130318</v>
          </cell>
        </row>
        <row r="904">
          <cell r="D904">
            <v>0</v>
          </cell>
        </row>
        <row r="905">
          <cell r="A905">
            <v>2130319</v>
          </cell>
        </row>
        <row r="905">
          <cell r="D905">
            <v>0</v>
          </cell>
        </row>
        <row r="906">
          <cell r="A906">
            <v>2130321</v>
          </cell>
        </row>
        <row r="906">
          <cell r="D906">
            <v>0</v>
          </cell>
        </row>
        <row r="907">
          <cell r="A907">
            <v>2130322</v>
          </cell>
        </row>
        <row r="907">
          <cell r="D907">
            <v>0</v>
          </cell>
        </row>
        <row r="908">
          <cell r="A908">
            <v>2130333</v>
          </cell>
        </row>
        <row r="908">
          <cell r="D908">
            <v>0</v>
          </cell>
        </row>
        <row r="909">
          <cell r="A909">
            <v>2130334</v>
          </cell>
        </row>
        <row r="909">
          <cell r="D909">
            <v>0</v>
          </cell>
        </row>
        <row r="910">
          <cell r="A910">
            <v>2130335</v>
          </cell>
        </row>
        <row r="910">
          <cell r="D910">
            <v>0</v>
          </cell>
        </row>
        <row r="911">
          <cell r="A911">
            <v>2130336</v>
          </cell>
        </row>
        <row r="911">
          <cell r="D911">
            <v>0</v>
          </cell>
        </row>
        <row r="912">
          <cell r="A912">
            <v>2130337</v>
          </cell>
        </row>
        <row r="912">
          <cell r="D912">
            <v>0</v>
          </cell>
        </row>
        <row r="913">
          <cell r="A913">
            <v>2130399</v>
          </cell>
        </row>
        <row r="913">
          <cell r="D913">
            <v>470</v>
          </cell>
        </row>
        <row r="914">
          <cell r="A914">
            <v>21305</v>
          </cell>
        </row>
        <row r="914">
          <cell r="D914">
            <v>17632</v>
          </cell>
        </row>
        <row r="915">
          <cell r="A915">
            <v>2130501</v>
          </cell>
        </row>
        <row r="915">
          <cell r="D915">
            <v>88</v>
          </cell>
        </row>
        <row r="916">
          <cell r="A916">
            <v>2130502</v>
          </cell>
        </row>
        <row r="916">
          <cell r="D916">
            <v>0</v>
          </cell>
        </row>
        <row r="917">
          <cell r="A917">
            <v>2130503</v>
          </cell>
        </row>
        <row r="917">
          <cell r="D917">
            <v>0</v>
          </cell>
        </row>
        <row r="918">
          <cell r="A918">
            <v>2130504</v>
          </cell>
        </row>
        <row r="918">
          <cell r="D918">
            <v>6362</v>
          </cell>
        </row>
        <row r="919">
          <cell r="A919">
            <v>2130505</v>
          </cell>
        </row>
        <row r="919">
          <cell r="D919">
            <v>3381</v>
          </cell>
        </row>
        <row r="920">
          <cell r="A920">
            <v>2130506</v>
          </cell>
        </row>
        <row r="920">
          <cell r="D920">
            <v>0</v>
          </cell>
        </row>
        <row r="921">
          <cell r="A921">
            <v>2130507</v>
          </cell>
        </row>
        <row r="921">
          <cell r="D921">
            <v>225</v>
          </cell>
        </row>
        <row r="922">
          <cell r="A922">
            <v>2130508</v>
          </cell>
        </row>
        <row r="922">
          <cell r="D922">
            <v>0</v>
          </cell>
        </row>
        <row r="923">
          <cell r="A923">
            <v>2130550</v>
          </cell>
        </row>
        <row r="923">
          <cell r="D923">
            <v>3399</v>
          </cell>
        </row>
        <row r="924">
          <cell r="A924">
            <v>2130599</v>
          </cell>
        </row>
        <row r="924">
          <cell r="D924">
            <v>4177</v>
          </cell>
        </row>
        <row r="925">
          <cell r="A925">
            <v>21307</v>
          </cell>
        </row>
        <row r="925">
          <cell r="D925">
            <v>5354</v>
          </cell>
        </row>
        <row r="926">
          <cell r="A926">
            <v>2130701</v>
          </cell>
        </row>
        <row r="926">
          <cell r="D926">
            <v>0</v>
          </cell>
        </row>
        <row r="927">
          <cell r="A927">
            <v>2130704</v>
          </cell>
        </row>
        <row r="927">
          <cell r="D927">
            <v>0</v>
          </cell>
        </row>
        <row r="928">
          <cell r="A928">
            <v>2130705</v>
          </cell>
        </row>
        <row r="928">
          <cell r="D928">
            <v>4754</v>
          </cell>
        </row>
        <row r="929">
          <cell r="A929">
            <v>2130706</v>
          </cell>
        </row>
        <row r="929">
          <cell r="D929">
            <v>0</v>
          </cell>
        </row>
        <row r="930">
          <cell r="A930">
            <v>2130707</v>
          </cell>
        </row>
        <row r="930">
          <cell r="D930">
            <v>200</v>
          </cell>
        </row>
        <row r="931">
          <cell r="A931">
            <v>2130799</v>
          </cell>
        </row>
        <row r="931">
          <cell r="D931">
            <v>400</v>
          </cell>
        </row>
        <row r="932">
          <cell r="A932">
            <v>21308</v>
          </cell>
        </row>
        <row r="932">
          <cell r="D932">
            <v>2076</v>
          </cell>
        </row>
        <row r="933">
          <cell r="A933">
            <v>2130801</v>
          </cell>
        </row>
        <row r="933">
          <cell r="D933">
            <v>0</v>
          </cell>
        </row>
        <row r="934">
          <cell r="A934">
            <v>2130803</v>
          </cell>
        </row>
        <row r="934">
          <cell r="D934">
            <v>1420</v>
          </cell>
        </row>
        <row r="935">
          <cell r="A935">
            <v>2130804</v>
          </cell>
        </row>
        <row r="935">
          <cell r="D935">
            <v>635</v>
          </cell>
        </row>
        <row r="936">
          <cell r="A936">
            <v>2130805</v>
          </cell>
        </row>
        <row r="936">
          <cell r="D936">
            <v>0</v>
          </cell>
        </row>
        <row r="937">
          <cell r="A937">
            <v>2130899</v>
          </cell>
        </row>
        <row r="937">
          <cell r="D937">
            <v>21</v>
          </cell>
        </row>
        <row r="938">
          <cell r="A938">
            <v>21309</v>
          </cell>
        </row>
        <row r="938">
          <cell r="D938">
            <v>0</v>
          </cell>
        </row>
        <row r="939">
          <cell r="A939">
            <v>2130901</v>
          </cell>
        </row>
        <row r="939">
          <cell r="D939">
            <v>0</v>
          </cell>
        </row>
        <row r="940">
          <cell r="A940">
            <v>2130999</v>
          </cell>
        </row>
        <row r="940">
          <cell r="D940">
            <v>0</v>
          </cell>
        </row>
        <row r="941">
          <cell r="A941">
            <v>21399</v>
          </cell>
        </row>
        <row r="941">
          <cell r="D941">
            <v>20</v>
          </cell>
        </row>
        <row r="942">
          <cell r="A942">
            <v>2139901</v>
          </cell>
        </row>
        <row r="942">
          <cell r="D942">
            <v>0</v>
          </cell>
        </row>
        <row r="943">
          <cell r="A943">
            <v>2139999</v>
          </cell>
        </row>
        <row r="943">
          <cell r="D943">
            <v>20</v>
          </cell>
        </row>
        <row r="944">
          <cell r="A944">
            <v>214</v>
          </cell>
        </row>
        <row r="944">
          <cell r="D944">
            <v>9000</v>
          </cell>
        </row>
        <row r="945">
          <cell r="A945">
            <v>21401</v>
          </cell>
        </row>
        <row r="945">
          <cell r="D945">
            <v>8581</v>
          </cell>
        </row>
        <row r="946">
          <cell r="A946">
            <v>2140101</v>
          </cell>
        </row>
        <row r="946">
          <cell r="D946">
            <v>143</v>
          </cell>
        </row>
        <row r="947">
          <cell r="A947">
            <v>2140102</v>
          </cell>
        </row>
        <row r="947">
          <cell r="D947">
            <v>0</v>
          </cell>
        </row>
        <row r="948">
          <cell r="A948">
            <v>2140103</v>
          </cell>
        </row>
        <row r="948">
          <cell r="D948">
            <v>0</v>
          </cell>
        </row>
        <row r="949">
          <cell r="A949">
            <v>2140104</v>
          </cell>
        </row>
        <row r="949">
          <cell r="D949">
            <v>4469</v>
          </cell>
        </row>
        <row r="950">
          <cell r="A950">
            <v>2140106</v>
          </cell>
        </row>
        <row r="950">
          <cell r="D950">
            <v>2622</v>
          </cell>
        </row>
        <row r="951">
          <cell r="A951">
            <v>2140109</v>
          </cell>
        </row>
        <row r="951">
          <cell r="D951">
            <v>0</v>
          </cell>
        </row>
        <row r="952">
          <cell r="A952">
            <v>2140110</v>
          </cell>
        </row>
        <row r="952">
          <cell r="D952">
            <v>0</v>
          </cell>
        </row>
        <row r="953">
          <cell r="A953">
            <v>2140111</v>
          </cell>
        </row>
        <row r="953">
          <cell r="D953">
            <v>0</v>
          </cell>
        </row>
        <row r="954">
          <cell r="A954">
            <v>2140112</v>
          </cell>
        </row>
        <row r="954">
          <cell r="D954">
            <v>157</v>
          </cell>
        </row>
        <row r="955">
          <cell r="A955">
            <v>2140114</v>
          </cell>
        </row>
        <row r="955">
          <cell r="D955">
            <v>0</v>
          </cell>
        </row>
        <row r="956">
          <cell r="A956">
            <v>2140122</v>
          </cell>
        </row>
        <row r="956">
          <cell r="D956">
            <v>60</v>
          </cell>
        </row>
        <row r="957">
          <cell r="A957">
            <v>2140123</v>
          </cell>
        </row>
        <row r="957">
          <cell r="D957">
            <v>0</v>
          </cell>
        </row>
        <row r="958">
          <cell r="A958">
            <v>2140127</v>
          </cell>
        </row>
        <row r="958">
          <cell r="D958">
            <v>0</v>
          </cell>
        </row>
        <row r="959">
          <cell r="A959">
            <v>2140128</v>
          </cell>
        </row>
        <row r="959">
          <cell r="D959">
            <v>0</v>
          </cell>
        </row>
        <row r="960">
          <cell r="A960">
            <v>2140129</v>
          </cell>
        </row>
        <row r="960">
          <cell r="D960">
            <v>0</v>
          </cell>
        </row>
        <row r="961">
          <cell r="A961">
            <v>2140130</v>
          </cell>
        </row>
        <row r="961">
          <cell r="D961">
            <v>0</v>
          </cell>
        </row>
        <row r="962">
          <cell r="A962">
            <v>2140131</v>
          </cell>
        </row>
        <row r="962">
          <cell r="D962">
            <v>0</v>
          </cell>
        </row>
        <row r="963">
          <cell r="A963">
            <v>2140133</v>
          </cell>
        </row>
        <row r="963">
          <cell r="D963">
            <v>0</v>
          </cell>
        </row>
        <row r="964">
          <cell r="A964">
            <v>2140136</v>
          </cell>
        </row>
        <row r="964">
          <cell r="D964">
            <v>0</v>
          </cell>
        </row>
        <row r="965">
          <cell r="A965">
            <v>2140138</v>
          </cell>
        </row>
        <row r="965">
          <cell r="D965">
            <v>350</v>
          </cell>
        </row>
        <row r="966">
          <cell r="A966">
            <v>2140199</v>
          </cell>
        </row>
        <row r="966">
          <cell r="D966">
            <v>780</v>
          </cell>
        </row>
        <row r="967">
          <cell r="A967">
            <v>21402</v>
          </cell>
        </row>
        <row r="967">
          <cell r="D967">
            <v>0</v>
          </cell>
        </row>
        <row r="968">
          <cell r="A968">
            <v>2140201</v>
          </cell>
        </row>
        <row r="968">
          <cell r="D968">
            <v>0</v>
          </cell>
        </row>
        <row r="969">
          <cell r="A969">
            <v>2140202</v>
          </cell>
        </row>
        <row r="969">
          <cell r="D969">
            <v>0</v>
          </cell>
        </row>
        <row r="970">
          <cell r="A970">
            <v>2140203</v>
          </cell>
        </row>
        <row r="970">
          <cell r="D970">
            <v>0</v>
          </cell>
        </row>
        <row r="971">
          <cell r="A971">
            <v>2140204</v>
          </cell>
        </row>
        <row r="971">
          <cell r="D971">
            <v>0</v>
          </cell>
        </row>
        <row r="972">
          <cell r="A972">
            <v>2140205</v>
          </cell>
        </row>
        <row r="972">
          <cell r="D972">
            <v>0</v>
          </cell>
        </row>
        <row r="973">
          <cell r="A973">
            <v>2140206</v>
          </cell>
        </row>
        <row r="973">
          <cell r="D973">
            <v>0</v>
          </cell>
        </row>
        <row r="974">
          <cell r="A974">
            <v>2140207</v>
          </cell>
        </row>
        <row r="974">
          <cell r="D974">
            <v>0</v>
          </cell>
        </row>
        <row r="975">
          <cell r="A975">
            <v>2140208</v>
          </cell>
        </row>
        <row r="975">
          <cell r="D975">
            <v>0</v>
          </cell>
        </row>
        <row r="976">
          <cell r="A976">
            <v>2140299</v>
          </cell>
        </row>
        <row r="976">
          <cell r="D976">
            <v>0</v>
          </cell>
        </row>
        <row r="977">
          <cell r="A977">
            <v>21403</v>
          </cell>
        </row>
        <row r="977">
          <cell r="D977">
            <v>399</v>
          </cell>
        </row>
        <row r="978">
          <cell r="A978">
            <v>2140301</v>
          </cell>
        </row>
        <row r="978">
          <cell r="D978">
            <v>0</v>
          </cell>
        </row>
        <row r="979">
          <cell r="A979">
            <v>2140302</v>
          </cell>
        </row>
        <row r="979">
          <cell r="D979">
            <v>0</v>
          </cell>
        </row>
        <row r="980">
          <cell r="A980">
            <v>2140303</v>
          </cell>
        </row>
        <row r="980">
          <cell r="D980">
            <v>0</v>
          </cell>
        </row>
        <row r="981">
          <cell r="A981">
            <v>2140304</v>
          </cell>
        </row>
        <row r="981">
          <cell r="D981">
            <v>0</v>
          </cell>
        </row>
        <row r="982">
          <cell r="A982">
            <v>2140305</v>
          </cell>
        </row>
        <row r="982">
          <cell r="D982">
            <v>0</v>
          </cell>
        </row>
        <row r="983">
          <cell r="A983">
            <v>2140306</v>
          </cell>
        </row>
        <row r="983">
          <cell r="D983">
            <v>0</v>
          </cell>
        </row>
        <row r="984">
          <cell r="A984">
            <v>2140307</v>
          </cell>
        </row>
        <row r="984">
          <cell r="D984">
            <v>0</v>
          </cell>
        </row>
        <row r="985">
          <cell r="A985">
            <v>2140308</v>
          </cell>
        </row>
        <row r="985">
          <cell r="D985">
            <v>0</v>
          </cell>
        </row>
        <row r="986">
          <cell r="A986">
            <v>2140399</v>
          </cell>
        </row>
        <row r="986">
          <cell r="D986">
            <v>399</v>
          </cell>
        </row>
        <row r="987">
          <cell r="A987">
            <v>21405</v>
          </cell>
        </row>
        <row r="987">
          <cell r="D987">
            <v>10</v>
          </cell>
        </row>
        <row r="988">
          <cell r="A988">
            <v>2140501</v>
          </cell>
        </row>
        <row r="988">
          <cell r="D988">
            <v>0</v>
          </cell>
        </row>
        <row r="989">
          <cell r="A989">
            <v>2140502</v>
          </cell>
        </row>
        <row r="989">
          <cell r="D989">
            <v>0</v>
          </cell>
        </row>
        <row r="990">
          <cell r="A990">
            <v>2140503</v>
          </cell>
        </row>
        <row r="990">
          <cell r="D990">
            <v>0</v>
          </cell>
        </row>
        <row r="991">
          <cell r="A991">
            <v>2140504</v>
          </cell>
        </row>
        <row r="991">
          <cell r="D991">
            <v>0</v>
          </cell>
        </row>
        <row r="992">
          <cell r="A992">
            <v>2140505</v>
          </cell>
        </row>
        <row r="992">
          <cell r="D992">
            <v>10</v>
          </cell>
        </row>
        <row r="993">
          <cell r="A993">
            <v>2140599</v>
          </cell>
        </row>
        <row r="993">
          <cell r="D993">
            <v>0</v>
          </cell>
        </row>
        <row r="994">
          <cell r="A994">
            <v>21406</v>
          </cell>
        </row>
        <row r="994">
          <cell r="D994">
            <v>0</v>
          </cell>
        </row>
        <row r="995">
          <cell r="A995">
            <v>2140601</v>
          </cell>
        </row>
        <row r="995">
          <cell r="D995">
            <v>0</v>
          </cell>
        </row>
        <row r="996">
          <cell r="A996">
            <v>2140602</v>
          </cell>
        </row>
        <row r="996">
          <cell r="D996">
            <v>0</v>
          </cell>
        </row>
        <row r="997">
          <cell r="A997">
            <v>2140603</v>
          </cell>
        </row>
        <row r="997">
          <cell r="D997">
            <v>0</v>
          </cell>
        </row>
        <row r="998">
          <cell r="A998">
            <v>2140699</v>
          </cell>
        </row>
        <row r="998">
          <cell r="D998">
            <v>0</v>
          </cell>
        </row>
        <row r="999">
          <cell r="A999">
            <v>21499</v>
          </cell>
        </row>
        <row r="999">
          <cell r="D999">
            <v>10</v>
          </cell>
        </row>
        <row r="1000">
          <cell r="A1000">
            <v>2149901</v>
          </cell>
        </row>
        <row r="1000">
          <cell r="D1000">
            <v>0</v>
          </cell>
        </row>
        <row r="1001">
          <cell r="A1001">
            <v>2149999</v>
          </cell>
        </row>
        <row r="1001">
          <cell r="D1001">
            <v>10</v>
          </cell>
        </row>
        <row r="1002">
          <cell r="A1002">
            <v>215</v>
          </cell>
        </row>
        <row r="1002">
          <cell r="D1002">
            <v>4100</v>
          </cell>
        </row>
        <row r="1003">
          <cell r="A1003">
            <v>21501</v>
          </cell>
        </row>
        <row r="1003">
          <cell r="D1003">
            <v>0</v>
          </cell>
        </row>
        <row r="1004">
          <cell r="A1004">
            <v>2150101</v>
          </cell>
        </row>
        <row r="1004">
          <cell r="D1004">
            <v>0</v>
          </cell>
        </row>
        <row r="1005">
          <cell r="A1005">
            <v>2150102</v>
          </cell>
        </row>
        <row r="1005">
          <cell r="D1005">
            <v>0</v>
          </cell>
        </row>
        <row r="1006">
          <cell r="A1006">
            <v>2150103</v>
          </cell>
        </row>
        <row r="1006">
          <cell r="D1006">
            <v>0</v>
          </cell>
        </row>
        <row r="1007">
          <cell r="A1007">
            <v>2150104</v>
          </cell>
        </row>
        <row r="1007">
          <cell r="D1007">
            <v>0</v>
          </cell>
        </row>
        <row r="1008">
          <cell r="A1008">
            <v>2150105</v>
          </cell>
        </row>
        <row r="1008">
          <cell r="D1008">
            <v>0</v>
          </cell>
        </row>
        <row r="1009">
          <cell r="A1009">
            <v>2150106</v>
          </cell>
        </row>
        <row r="1009">
          <cell r="D1009">
            <v>0</v>
          </cell>
        </row>
        <row r="1010">
          <cell r="A1010">
            <v>2150107</v>
          </cell>
        </row>
        <row r="1010">
          <cell r="D1010">
            <v>0</v>
          </cell>
        </row>
        <row r="1011">
          <cell r="A1011">
            <v>2150108</v>
          </cell>
        </row>
        <row r="1011">
          <cell r="D1011">
            <v>0</v>
          </cell>
        </row>
        <row r="1012">
          <cell r="A1012">
            <v>2150199</v>
          </cell>
        </row>
        <row r="1012">
          <cell r="D1012">
            <v>0</v>
          </cell>
        </row>
        <row r="1013">
          <cell r="A1013">
            <v>21502</v>
          </cell>
        </row>
        <row r="1013">
          <cell r="D1013">
            <v>0</v>
          </cell>
        </row>
        <row r="1014">
          <cell r="A1014">
            <v>2150201</v>
          </cell>
        </row>
        <row r="1014">
          <cell r="D1014">
            <v>0</v>
          </cell>
        </row>
        <row r="1015">
          <cell r="A1015">
            <v>2150202</v>
          </cell>
        </row>
        <row r="1015">
          <cell r="D1015">
            <v>0</v>
          </cell>
        </row>
        <row r="1016">
          <cell r="A1016">
            <v>2150203</v>
          </cell>
        </row>
        <row r="1016">
          <cell r="D1016">
            <v>0</v>
          </cell>
        </row>
        <row r="1017">
          <cell r="A1017">
            <v>2150204</v>
          </cell>
        </row>
        <row r="1017">
          <cell r="D1017">
            <v>0</v>
          </cell>
        </row>
        <row r="1018">
          <cell r="A1018">
            <v>2150205</v>
          </cell>
        </row>
        <row r="1018">
          <cell r="D1018">
            <v>0</v>
          </cell>
        </row>
        <row r="1019">
          <cell r="A1019">
            <v>2150206</v>
          </cell>
        </row>
        <row r="1019">
          <cell r="D1019">
            <v>0</v>
          </cell>
        </row>
        <row r="1020">
          <cell r="A1020">
            <v>2150207</v>
          </cell>
        </row>
        <row r="1020">
          <cell r="D1020">
            <v>0</v>
          </cell>
        </row>
        <row r="1021">
          <cell r="A1021">
            <v>2150208</v>
          </cell>
        </row>
        <row r="1021">
          <cell r="D1021">
            <v>0</v>
          </cell>
        </row>
        <row r="1022">
          <cell r="A1022">
            <v>2150209</v>
          </cell>
        </row>
        <row r="1022">
          <cell r="D1022">
            <v>0</v>
          </cell>
        </row>
        <row r="1023">
          <cell r="A1023">
            <v>2150210</v>
          </cell>
        </row>
        <row r="1023">
          <cell r="D1023">
            <v>0</v>
          </cell>
        </row>
        <row r="1024">
          <cell r="A1024">
            <v>2150212</v>
          </cell>
        </row>
        <row r="1024">
          <cell r="D1024">
            <v>0</v>
          </cell>
        </row>
        <row r="1025">
          <cell r="A1025">
            <v>2150213</v>
          </cell>
        </row>
        <row r="1025">
          <cell r="D1025">
            <v>0</v>
          </cell>
        </row>
        <row r="1026">
          <cell r="A1026">
            <v>2150214</v>
          </cell>
        </row>
        <row r="1026">
          <cell r="D1026">
            <v>0</v>
          </cell>
        </row>
        <row r="1027">
          <cell r="A1027">
            <v>2150215</v>
          </cell>
        </row>
        <row r="1027">
          <cell r="D1027">
            <v>0</v>
          </cell>
        </row>
        <row r="1028">
          <cell r="A1028">
            <v>2150299</v>
          </cell>
        </row>
        <row r="1028">
          <cell r="D1028">
            <v>0</v>
          </cell>
        </row>
        <row r="1029">
          <cell r="A1029">
            <v>21503</v>
          </cell>
        </row>
        <row r="1029">
          <cell r="D1029">
            <v>0</v>
          </cell>
        </row>
        <row r="1030">
          <cell r="A1030">
            <v>2150301</v>
          </cell>
        </row>
        <row r="1030">
          <cell r="D1030">
            <v>0</v>
          </cell>
        </row>
        <row r="1031">
          <cell r="A1031">
            <v>2150302</v>
          </cell>
        </row>
        <row r="1031">
          <cell r="D1031">
            <v>0</v>
          </cell>
        </row>
        <row r="1032">
          <cell r="A1032">
            <v>2150303</v>
          </cell>
        </row>
        <row r="1032">
          <cell r="D1032">
            <v>0</v>
          </cell>
        </row>
        <row r="1033">
          <cell r="A1033">
            <v>2150399</v>
          </cell>
        </row>
        <row r="1033">
          <cell r="D1033">
            <v>0</v>
          </cell>
        </row>
        <row r="1034">
          <cell r="A1034">
            <v>21505</v>
          </cell>
        </row>
        <row r="1034">
          <cell r="D1034">
            <v>3893</v>
          </cell>
        </row>
        <row r="1035">
          <cell r="A1035">
            <v>2150501</v>
          </cell>
        </row>
        <row r="1035">
          <cell r="D1035">
            <v>0</v>
          </cell>
        </row>
        <row r="1036">
          <cell r="A1036">
            <v>2150502</v>
          </cell>
        </row>
        <row r="1036">
          <cell r="D1036">
            <v>0</v>
          </cell>
        </row>
        <row r="1037">
          <cell r="A1037">
            <v>2150503</v>
          </cell>
        </row>
        <row r="1037">
          <cell r="D1037">
            <v>0</v>
          </cell>
        </row>
        <row r="1038">
          <cell r="A1038">
            <v>2150505</v>
          </cell>
        </row>
        <row r="1038">
          <cell r="D1038">
            <v>0</v>
          </cell>
        </row>
        <row r="1039">
          <cell r="A1039">
            <v>2150507</v>
          </cell>
        </row>
        <row r="1039">
          <cell r="D1039">
            <v>0</v>
          </cell>
        </row>
        <row r="1040">
          <cell r="A1040">
            <v>2150508</v>
          </cell>
        </row>
        <row r="1040">
          <cell r="D1040">
            <v>0</v>
          </cell>
        </row>
        <row r="1041">
          <cell r="A1041">
            <v>2150516</v>
          </cell>
        </row>
        <row r="1041">
          <cell r="D1041">
            <v>0</v>
          </cell>
        </row>
        <row r="1042">
          <cell r="A1042">
            <v>2150517</v>
          </cell>
        </row>
        <row r="1042">
          <cell r="D1042">
            <v>3893</v>
          </cell>
        </row>
        <row r="1043">
          <cell r="A1043">
            <v>2150550</v>
          </cell>
        </row>
        <row r="1043">
          <cell r="D1043">
            <v>0</v>
          </cell>
        </row>
        <row r="1044">
          <cell r="A1044">
            <v>2150599</v>
          </cell>
        </row>
        <row r="1044">
          <cell r="D1044">
            <v>0</v>
          </cell>
        </row>
        <row r="1045">
          <cell r="A1045">
            <v>21507</v>
          </cell>
        </row>
        <row r="1045">
          <cell r="D1045">
            <v>0</v>
          </cell>
        </row>
        <row r="1046">
          <cell r="A1046">
            <v>2150701</v>
          </cell>
        </row>
        <row r="1046">
          <cell r="D1046">
            <v>0</v>
          </cell>
        </row>
        <row r="1047">
          <cell r="A1047">
            <v>2150702</v>
          </cell>
        </row>
        <row r="1047">
          <cell r="D1047">
            <v>0</v>
          </cell>
        </row>
        <row r="1048">
          <cell r="A1048">
            <v>2150703</v>
          </cell>
        </row>
        <row r="1048">
          <cell r="D1048">
            <v>0</v>
          </cell>
        </row>
        <row r="1049">
          <cell r="A1049">
            <v>2150704</v>
          </cell>
        </row>
        <row r="1049">
          <cell r="D1049">
            <v>0</v>
          </cell>
        </row>
        <row r="1050">
          <cell r="A1050">
            <v>2150705</v>
          </cell>
        </row>
        <row r="1050">
          <cell r="D1050">
            <v>0</v>
          </cell>
        </row>
        <row r="1051">
          <cell r="A1051">
            <v>2150799</v>
          </cell>
        </row>
        <row r="1051">
          <cell r="D1051">
            <v>0</v>
          </cell>
        </row>
        <row r="1052">
          <cell r="A1052">
            <v>21508</v>
          </cell>
        </row>
        <row r="1052">
          <cell r="D1052">
            <v>207</v>
          </cell>
        </row>
        <row r="1053">
          <cell r="A1053">
            <v>2150801</v>
          </cell>
        </row>
        <row r="1053">
          <cell r="D1053">
            <v>0</v>
          </cell>
        </row>
        <row r="1054">
          <cell r="A1054">
            <v>2150802</v>
          </cell>
        </row>
        <row r="1054">
          <cell r="D1054">
            <v>0</v>
          </cell>
        </row>
        <row r="1055">
          <cell r="A1055">
            <v>2150803</v>
          </cell>
        </row>
        <row r="1055">
          <cell r="D1055">
            <v>0</v>
          </cell>
        </row>
        <row r="1056">
          <cell r="A1056">
            <v>2150804</v>
          </cell>
        </row>
        <row r="1056">
          <cell r="D1056">
            <v>0</v>
          </cell>
        </row>
        <row r="1057">
          <cell r="A1057">
            <v>2150805</v>
          </cell>
        </row>
        <row r="1057">
          <cell r="D1057">
            <v>57</v>
          </cell>
        </row>
        <row r="1058">
          <cell r="A1058">
            <v>2150806</v>
          </cell>
        </row>
        <row r="1058">
          <cell r="D1058">
            <v>0</v>
          </cell>
        </row>
        <row r="1059">
          <cell r="A1059">
            <v>2150899</v>
          </cell>
        </row>
        <row r="1059">
          <cell r="D1059">
            <v>150</v>
          </cell>
        </row>
        <row r="1060">
          <cell r="A1060">
            <v>21599</v>
          </cell>
        </row>
        <row r="1060">
          <cell r="D1060">
            <v>0</v>
          </cell>
        </row>
        <row r="1061">
          <cell r="A1061">
            <v>2159901</v>
          </cell>
        </row>
        <row r="1061">
          <cell r="D1061">
            <v>0</v>
          </cell>
        </row>
        <row r="1062">
          <cell r="A1062">
            <v>2159904</v>
          </cell>
        </row>
        <row r="1062">
          <cell r="D1062">
            <v>0</v>
          </cell>
        </row>
        <row r="1063">
          <cell r="A1063">
            <v>2159905</v>
          </cell>
        </row>
        <row r="1063">
          <cell r="D1063">
            <v>0</v>
          </cell>
        </row>
        <row r="1064">
          <cell r="A1064">
            <v>2159906</v>
          </cell>
        </row>
        <row r="1064">
          <cell r="D1064">
            <v>0</v>
          </cell>
        </row>
        <row r="1065">
          <cell r="A1065">
            <v>2159999</v>
          </cell>
        </row>
        <row r="1065">
          <cell r="D1065">
            <v>0</v>
          </cell>
        </row>
        <row r="1066">
          <cell r="A1066">
            <v>216</v>
          </cell>
        </row>
        <row r="1066">
          <cell r="D1066">
            <v>600</v>
          </cell>
        </row>
        <row r="1067">
          <cell r="A1067">
            <v>21602</v>
          </cell>
        </row>
        <row r="1067">
          <cell r="D1067">
            <v>360</v>
          </cell>
        </row>
        <row r="1068">
          <cell r="A1068">
            <v>2160201</v>
          </cell>
        </row>
        <row r="1068">
          <cell r="D1068">
            <v>120</v>
          </cell>
        </row>
        <row r="1069">
          <cell r="A1069">
            <v>2160202</v>
          </cell>
        </row>
        <row r="1069">
          <cell r="D1069">
            <v>0</v>
          </cell>
        </row>
        <row r="1070">
          <cell r="A1070">
            <v>2160203</v>
          </cell>
        </row>
        <row r="1070">
          <cell r="D1070">
            <v>0</v>
          </cell>
        </row>
        <row r="1071">
          <cell r="A1071">
            <v>2160216</v>
          </cell>
        </row>
        <row r="1071">
          <cell r="D1071">
            <v>0</v>
          </cell>
        </row>
        <row r="1072">
          <cell r="A1072">
            <v>2160217</v>
          </cell>
        </row>
        <row r="1072">
          <cell r="D1072">
            <v>0</v>
          </cell>
        </row>
        <row r="1073">
          <cell r="A1073">
            <v>2160218</v>
          </cell>
        </row>
        <row r="1073">
          <cell r="D1073">
            <v>0</v>
          </cell>
        </row>
        <row r="1074">
          <cell r="A1074">
            <v>2160219</v>
          </cell>
        </row>
        <row r="1074">
          <cell r="D1074">
            <v>200</v>
          </cell>
        </row>
        <row r="1075">
          <cell r="A1075">
            <v>2160250</v>
          </cell>
        </row>
        <row r="1075">
          <cell r="D1075">
            <v>0</v>
          </cell>
        </row>
        <row r="1076">
          <cell r="A1076">
            <v>2160299</v>
          </cell>
        </row>
        <row r="1076">
          <cell r="D1076">
            <v>40</v>
          </cell>
        </row>
        <row r="1077">
          <cell r="A1077">
            <v>21606</v>
          </cell>
        </row>
        <row r="1077">
          <cell r="D1077">
            <v>190</v>
          </cell>
        </row>
        <row r="1078">
          <cell r="A1078">
            <v>2160601</v>
          </cell>
        </row>
        <row r="1078">
          <cell r="D1078">
            <v>0</v>
          </cell>
        </row>
        <row r="1079">
          <cell r="A1079">
            <v>2160602</v>
          </cell>
        </row>
        <row r="1079">
          <cell r="D1079">
            <v>0</v>
          </cell>
        </row>
        <row r="1080">
          <cell r="A1080">
            <v>2160603</v>
          </cell>
        </row>
        <row r="1080">
          <cell r="D1080">
            <v>0</v>
          </cell>
        </row>
        <row r="1081">
          <cell r="A1081">
            <v>2160607</v>
          </cell>
        </row>
        <row r="1081">
          <cell r="D1081">
            <v>0</v>
          </cell>
        </row>
        <row r="1082">
          <cell r="A1082">
            <v>2160699</v>
          </cell>
        </row>
        <row r="1082">
          <cell r="D1082">
            <v>190</v>
          </cell>
        </row>
        <row r="1083">
          <cell r="A1083">
            <v>21699</v>
          </cell>
        </row>
        <row r="1083">
          <cell r="D1083">
            <v>50</v>
          </cell>
        </row>
        <row r="1084">
          <cell r="A1084">
            <v>2169901</v>
          </cell>
        </row>
        <row r="1084">
          <cell r="D1084">
            <v>0</v>
          </cell>
        </row>
        <row r="1085">
          <cell r="A1085">
            <v>2169999</v>
          </cell>
        </row>
        <row r="1085">
          <cell r="D1085">
            <v>50</v>
          </cell>
        </row>
        <row r="1086">
          <cell r="A1086">
            <v>217</v>
          </cell>
        </row>
        <row r="1086">
          <cell r="D1086">
            <v>1</v>
          </cell>
        </row>
        <row r="1087">
          <cell r="A1087">
            <v>21701</v>
          </cell>
        </row>
        <row r="1087">
          <cell r="D1087">
            <v>0</v>
          </cell>
        </row>
        <row r="1088">
          <cell r="A1088">
            <v>2170101</v>
          </cell>
        </row>
        <row r="1088">
          <cell r="D1088">
            <v>0</v>
          </cell>
        </row>
        <row r="1089">
          <cell r="A1089">
            <v>2170102</v>
          </cell>
        </row>
        <row r="1089">
          <cell r="D1089">
            <v>0</v>
          </cell>
        </row>
        <row r="1090">
          <cell r="A1090">
            <v>2170103</v>
          </cell>
        </row>
        <row r="1090">
          <cell r="D1090">
            <v>0</v>
          </cell>
        </row>
        <row r="1091">
          <cell r="A1091">
            <v>2170104</v>
          </cell>
        </row>
        <row r="1091">
          <cell r="D1091">
            <v>0</v>
          </cell>
        </row>
        <row r="1092">
          <cell r="A1092">
            <v>2170150</v>
          </cell>
        </row>
        <row r="1092">
          <cell r="D1092">
            <v>0</v>
          </cell>
        </row>
        <row r="1093">
          <cell r="A1093">
            <v>2170199</v>
          </cell>
        </row>
        <row r="1093">
          <cell r="D1093">
            <v>0</v>
          </cell>
        </row>
        <row r="1094">
          <cell r="A1094">
            <v>21702</v>
          </cell>
        </row>
        <row r="1094">
          <cell r="D1094">
            <v>0</v>
          </cell>
        </row>
        <row r="1095">
          <cell r="A1095">
            <v>2170201</v>
          </cell>
        </row>
        <row r="1095">
          <cell r="D1095">
            <v>0</v>
          </cell>
        </row>
        <row r="1096">
          <cell r="A1096">
            <v>2170202</v>
          </cell>
        </row>
        <row r="1096">
          <cell r="D1096">
            <v>0</v>
          </cell>
        </row>
        <row r="1097">
          <cell r="A1097">
            <v>2170203</v>
          </cell>
        </row>
        <row r="1097">
          <cell r="D1097">
            <v>0</v>
          </cell>
        </row>
        <row r="1098">
          <cell r="A1098">
            <v>2170204</v>
          </cell>
        </row>
        <row r="1098">
          <cell r="D1098">
            <v>0</v>
          </cell>
        </row>
        <row r="1099">
          <cell r="A1099">
            <v>2170205</v>
          </cell>
        </row>
        <row r="1099">
          <cell r="D1099">
            <v>0</v>
          </cell>
        </row>
        <row r="1100">
          <cell r="A1100">
            <v>2170206</v>
          </cell>
        </row>
        <row r="1100">
          <cell r="D1100">
            <v>0</v>
          </cell>
        </row>
        <row r="1101">
          <cell r="A1101">
            <v>2170207</v>
          </cell>
        </row>
        <row r="1101">
          <cell r="D1101">
            <v>0</v>
          </cell>
        </row>
        <row r="1102">
          <cell r="A1102">
            <v>2170208</v>
          </cell>
        </row>
        <row r="1102">
          <cell r="D1102">
            <v>0</v>
          </cell>
        </row>
        <row r="1103">
          <cell r="A1103">
            <v>2170299</v>
          </cell>
        </row>
        <row r="1103">
          <cell r="D1103">
            <v>0</v>
          </cell>
        </row>
        <row r="1104">
          <cell r="A1104">
            <v>21703</v>
          </cell>
        </row>
        <row r="1104">
          <cell r="D1104">
            <v>0</v>
          </cell>
        </row>
        <row r="1105">
          <cell r="A1105">
            <v>2170301</v>
          </cell>
        </row>
        <row r="1105">
          <cell r="D1105">
            <v>0</v>
          </cell>
        </row>
        <row r="1106">
          <cell r="A1106">
            <v>2170302</v>
          </cell>
        </row>
        <row r="1106">
          <cell r="D1106">
            <v>0</v>
          </cell>
        </row>
        <row r="1107">
          <cell r="A1107">
            <v>2170303</v>
          </cell>
        </row>
        <row r="1107">
          <cell r="D1107">
            <v>0</v>
          </cell>
        </row>
        <row r="1108">
          <cell r="A1108">
            <v>2170304</v>
          </cell>
        </row>
        <row r="1108">
          <cell r="D1108">
            <v>0</v>
          </cell>
        </row>
        <row r="1109">
          <cell r="A1109">
            <v>2170399</v>
          </cell>
        </row>
        <row r="1109">
          <cell r="D1109">
            <v>0</v>
          </cell>
        </row>
        <row r="1110">
          <cell r="A1110">
            <v>21799</v>
          </cell>
        </row>
        <row r="1110">
          <cell r="D1110">
            <v>1</v>
          </cell>
        </row>
        <row r="1111">
          <cell r="A1111">
            <v>2179902</v>
          </cell>
        </row>
        <row r="1111">
          <cell r="D1111">
            <v>0</v>
          </cell>
        </row>
        <row r="1112">
          <cell r="A1112">
            <v>2179999</v>
          </cell>
        </row>
        <row r="1112">
          <cell r="D1112">
            <v>1</v>
          </cell>
        </row>
        <row r="1113">
          <cell r="A1113">
            <v>219</v>
          </cell>
        </row>
        <row r="1113">
          <cell r="D1113">
            <v>0</v>
          </cell>
        </row>
        <row r="1114">
          <cell r="A1114">
            <v>21901</v>
          </cell>
        </row>
        <row r="1114">
          <cell r="D1114">
            <v>0</v>
          </cell>
        </row>
        <row r="1115">
          <cell r="A1115">
            <v>21902</v>
          </cell>
        </row>
        <row r="1115">
          <cell r="D1115">
            <v>0</v>
          </cell>
        </row>
        <row r="1116">
          <cell r="A1116">
            <v>21903</v>
          </cell>
        </row>
        <row r="1116">
          <cell r="D1116">
            <v>0</v>
          </cell>
        </row>
        <row r="1117">
          <cell r="A1117">
            <v>21904</v>
          </cell>
        </row>
        <row r="1117">
          <cell r="D1117">
            <v>0</v>
          </cell>
        </row>
        <row r="1118">
          <cell r="A1118">
            <v>21905</v>
          </cell>
        </row>
        <row r="1118">
          <cell r="D1118">
            <v>0</v>
          </cell>
        </row>
        <row r="1119">
          <cell r="A1119">
            <v>21906</v>
          </cell>
        </row>
        <row r="1119">
          <cell r="D1119">
            <v>0</v>
          </cell>
        </row>
        <row r="1120">
          <cell r="A1120">
            <v>21907</v>
          </cell>
        </row>
        <row r="1120">
          <cell r="D1120">
            <v>0</v>
          </cell>
        </row>
        <row r="1121">
          <cell r="A1121">
            <v>21908</v>
          </cell>
        </row>
        <row r="1121">
          <cell r="D1121">
            <v>0</v>
          </cell>
        </row>
        <row r="1122">
          <cell r="A1122">
            <v>21999</v>
          </cell>
        </row>
        <row r="1122">
          <cell r="D1122">
            <v>0</v>
          </cell>
        </row>
        <row r="1123">
          <cell r="A1123">
            <v>220</v>
          </cell>
        </row>
        <row r="1123">
          <cell r="D1123">
            <v>2650</v>
          </cell>
        </row>
        <row r="1124">
          <cell r="A1124">
            <v>22001</v>
          </cell>
        </row>
        <row r="1124">
          <cell r="D1124">
            <v>2525</v>
          </cell>
        </row>
        <row r="1125">
          <cell r="A1125">
            <v>2200101</v>
          </cell>
        </row>
        <row r="1125">
          <cell r="D1125">
            <v>720</v>
          </cell>
        </row>
        <row r="1126">
          <cell r="A1126">
            <v>2200102</v>
          </cell>
        </row>
        <row r="1126">
          <cell r="D1126">
            <v>0</v>
          </cell>
        </row>
        <row r="1127">
          <cell r="A1127">
            <v>2200103</v>
          </cell>
        </row>
        <row r="1127">
          <cell r="D1127">
            <v>0</v>
          </cell>
        </row>
        <row r="1128">
          <cell r="A1128">
            <v>2200104</v>
          </cell>
        </row>
        <row r="1128">
          <cell r="D1128">
            <v>0</v>
          </cell>
        </row>
        <row r="1129">
          <cell r="A1129">
            <v>2200106</v>
          </cell>
        </row>
        <row r="1129">
          <cell r="D1129">
            <v>865</v>
          </cell>
        </row>
        <row r="1130">
          <cell r="A1130">
            <v>2200107</v>
          </cell>
        </row>
        <row r="1130">
          <cell r="D1130">
            <v>0</v>
          </cell>
        </row>
        <row r="1131">
          <cell r="A1131">
            <v>2200108</v>
          </cell>
        </row>
        <row r="1131">
          <cell r="D1131">
            <v>0</v>
          </cell>
        </row>
        <row r="1132">
          <cell r="A1132">
            <v>2200109</v>
          </cell>
        </row>
        <row r="1132">
          <cell r="D1132">
            <v>0</v>
          </cell>
        </row>
        <row r="1133">
          <cell r="A1133">
            <v>2200112</v>
          </cell>
        </row>
        <row r="1133">
          <cell r="D1133">
            <v>0</v>
          </cell>
        </row>
        <row r="1134">
          <cell r="A1134">
            <v>2200113</v>
          </cell>
        </row>
        <row r="1134">
          <cell r="D1134">
            <v>0</v>
          </cell>
        </row>
        <row r="1135">
          <cell r="A1135">
            <v>2200114</v>
          </cell>
        </row>
        <row r="1135">
          <cell r="D1135">
            <v>0</v>
          </cell>
        </row>
        <row r="1136">
          <cell r="A1136">
            <v>2200115</v>
          </cell>
        </row>
        <row r="1136">
          <cell r="D1136">
            <v>0</v>
          </cell>
        </row>
        <row r="1137">
          <cell r="A1137">
            <v>2200116</v>
          </cell>
        </row>
        <row r="1137">
          <cell r="D1137">
            <v>0</v>
          </cell>
        </row>
        <row r="1138">
          <cell r="A1138">
            <v>2200119</v>
          </cell>
        </row>
        <row r="1138">
          <cell r="D1138">
            <v>0</v>
          </cell>
        </row>
        <row r="1139">
          <cell r="A1139">
            <v>2200120</v>
          </cell>
        </row>
        <row r="1139">
          <cell r="D1139">
            <v>0</v>
          </cell>
        </row>
        <row r="1140">
          <cell r="A1140">
            <v>2200121</v>
          </cell>
        </row>
        <row r="1140">
          <cell r="D1140">
            <v>0</v>
          </cell>
        </row>
        <row r="1141">
          <cell r="A1141">
            <v>2200122</v>
          </cell>
        </row>
        <row r="1141">
          <cell r="D1141">
            <v>0</v>
          </cell>
        </row>
        <row r="1142">
          <cell r="A1142">
            <v>2200123</v>
          </cell>
        </row>
        <row r="1142">
          <cell r="D1142">
            <v>0</v>
          </cell>
        </row>
        <row r="1143">
          <cell r="A1143">
            <v>2200124</v>
          </cell>
        </row>
        <row r="1143">
          <cell r="D1143">
            <v>0</v>
          </cell>
        </row>
        <row r="1144">
          <cell r="A1144">
            <v>2200125</v>
          </cell>
        </row>
        <row r="1144">
          <cell r="D1144">
            <v>0</v>
          </cell>
        </row>
        <row r="1145">
          <cell r="A1145">
            <v>2200126</v>
          </cell>
        </row>
        <row r="1145">
          <cell r="D1145">
            <v>0</v>
          </cell>
        </row>
        <row r="1146">
          <cell r="A1146">
            <v>2200127</v>
          </cell>
        </row>
        <row r="1146">
          <cell r="D1146">
            <v>0</v>
          </cell>
        </row>
        <row r="1147">
          <cell r="A1147">
            <v>2200128</v>
          </cell>
        </row>
        <row r="1147">
          <cell r="D1147">
            <v>0</v>
          </cell>
        </row>
        <row r="1148">
          <cell r="A1148">
            <v>2200129</v>
          </cell>
        </row>
        <row r="1148">
          <cell r="D1148">
            <v>0</v>
          </cell>
        </row>
        <row r="1149">
          <cell r="A1149">
            <v>2200150</v>
          </cell>
        </row>
        <row r="1149">
          <cell r="D1149">
            <v>500</v>
          </cell>
        </row>
        <row r="1150">
          <cell r="A1150">
            <v>2200199</v>
          </cell>
        </row>
        <row r="1150">
          <cell r="D1150">
            <v>440</v>
          </cell>
        </row>
        <row r="1151">
          <cell r="A1151">
            <v>22005</v>
          </cell>
        </row>
        <row r="1151">
          <cell r="D1151">
            <v>85</v>
          </cell>
        </row>
        <row r="1152">
          <cell r="A1152">
            <v>2200501</v>
          </cell>
        </row>
        <row r="1152">
          <cell r="D1152">
            <v>13</v>
          </cell>
        </row>
        <row r="1153">
          <cell r="A1153">
            <v>2200502</v>
          </cell>
        </row>
        <row r="1153">
          <cell r="D1153">
            <v>0</v>
          </cell>
        </row>
        <row r="1154">
          <cell r="A1154">
            <v>2200503</v>
          </cell>
        </row>
        <row r="1154">
          <cell r="D1154">
            <v>0</v>
          </cell>
        </row>
        <row r="1155">
          <cell r="A1155">
            <v>2200504</v>
          </cell>
        </row>
        <row r="1155">
          <cell r="D1155">
            <v>32</v>
          </cell>
        </row>
        <row r="1156">
          <cell r="A1156">
            <v>2200506</v>
          </cell>
        </row>
        <row r="1156">
          <cell r="D1156">
            <v>0</v>
          </cell>
        </row>
        <row r="1157">
          <cell r="A1157">
            <v>2200507</v>
          </cell>
        </row>
        <row r="1157">
          <cell r="D1157">
            <v>0</v>
          </cell>
        </row>
        <row r="1158">
          <cell r="A1158">
            <v>2200508</v>
          </cell>
        </row>
        <row r="1158">
          <cell r="D1158">
            <v>0</v>
          </cell>
        </row>
        <row r="1159">
          <cell r="A1159">
            <v>2200509</v>
          </cell>
        </row>
        <row r="1159">
          <cell r="D1159">
            <v>40</v>
          </cell>
        </row>
        <row r="1160">
          <cell r="A1160">
            <v>2200510</v>
          </cell>
        </row>
        <row r="1160">
          <cell r="D1160">
            <v>0</v>
          </cell>
        </row>
        <row r="1161">
          <cell r="A1161">
            <v>2200511</v>
          </cell>
        </row>
        <row r="1161">
          <cell r="D1161">
            <v>0</v>
          </cell>
        </row>
        <row r="1162">
          <cell r="A1162">
            <v>2200512</v>
          </cell>
        </row>
        <row r="1162">
          <cell r="D1162">
            <v>0</v>
          </cell>
        </row>
        <row r="1163">
          <cell r="A1163">
            <v>2200513</v>
          </cell>
        </row>
        <row r="1163">
          <cell r="D1163">
            <v>0</v>
          </cell>
        </row>
        <row r="1164">
          <cell r="A1164">
            <v>2200514</v>
          </cell>
        </row>
        <row r="1164">
          <cell r="D1164">
            <v>0</v>
          </cell>
        </row>
        <row r="1165">
          <cell r="A1165">
            <v>2200599</v>
          </cell>
        </row>
        <row r="1165">
          <cell r="D1165">
            <v>0</v>
          </cell>
        </row>
        <row r="1166">
          <cell r="A1166">
            <v>22099</v>
          </cell>
        </row>
        <row r="1166">
          <cell r="D1166">
            <v>40</v>
          </cell>
        </row>
        <row r="1167">
          <cell r="A1167">
            <v>2209999</v>
          </cell>
        </row>
        <row r="1167">
          <cell r="D1167">
            <v>40</v>
          </cell>
        </row>
        <row r="1168">
          <cell r="A1168">
            <v>221</v>
          </cell>
        </row>
        <row r="1168">
          <cell r="D1168">
            <v>12000</v>
          </cell>
        </row>
        <row r="1169">
          <cell r="A1169">
            <v>22101</v>
          </cell>
        </row>
        <row r="1169">
          <cell r="D1169">
            <v>2999</v>
          </cell>
        </row>
        <row r="1170">
          <cell r="A1170">
            <v>2210101</v>
          </cell>
        </row>
        <row r="1170">
          <cell r="D1170">
            <v>0</v>
          </cell>
        </row>
        <row r="1171">
          <cell r="A1171">
            <v>2210102</v>
          </cell>
        </row>
        <row r="1171">
          <cell r="D1171">
            <v>0</v>
          </cell>
        </row>
        <row r="1172">
          <cell r="A1172">
            <v>2210103</v>
          </cell>
        </row>
        <row r="1172">
          <cell r="D1172">
            <v>150</v>
          </cell>
        </row>
        <row r="1173">
          <cell r="A1173">
            <v>2210104</v>
          </cell>
        </row>
        <row r="1173">
          <cell r="D1173">
            <v>0</v>
          </cell>
        </row>
        <row r="1174">
          <cell r="A1174">
            <v>2210105</v>
          </cell>
        </row>
        <row r="1174">
          <cell r="D1174">
            <v>807</v>
          </cell>
        </row>
        <row r="1175">
          <cell r="A1175">
            <v>2210106</v>
          </cell>
        </row>
        <row r="1175">
          <cell r="D1175">
            <v>0</v>
          </cell>
        </row>
        <row r="1176">
          <cell r="A1176">
            <v>2210107</v>
          </cell>
        </row>
        <row r="1176">
          <cell r="D1176">
            <v>50</v>
          </cell>
        </row>
        <row r="1177">
          <cell r="A1177">
            <v>2210108</v>
          </cell>
        </row>
        <row r="1177">
          <cell r="D1177">
            <v>1287</v>
          </cell>
        </row>
        <row r="1178">
          <cell r="A1178">
            <v>2210109</v>
          </cell>
        </row>
        <row r="1178">
          <cell r="D1178">
            <v>0</v>
          </cell>
        </row>
        <row r="1179">
          <cell r="A1179">
            <v>2210110</v>
          </cell>
        </row>
        <row r="1179">
          <cell r="D1179">
            <v>205</v>
          </cell>
        </row>
        <row r="1180">
          <cell r="A1180">
            <v>2210199</v>
          </cell>
        </row>
        <row r="1180">
          <cell r="D1180">
            <v>500</v>
          </cell>
        </row>
        <row r="1181">
          <cell r="A1181">
            <v>22102</v>
          </cell>
        </row>
        <row r="1181">
          <cell r="D1181">
            <v>9001</v>
          </cell>
        </row>
        <row r="1182">
          <cell r="A1182">
            <v>2210201</v>
          </cell>
        </row>
        <row r="1182">
          <cell r="D1182">
            <v>8950</v>
          </cell>
        </row>
        <row r="1183">
          <cell r="A1183">
            <v>2210202</v>
          </cell>
        </row>
        <row r="1183">
          <cell r="D1183">
            <v>0</v>
          </cell>
        </row>
        <row r="1184">
          <cell r="A1184">
            <v>2210203</v>
          </cell>
        </row>
        <row r="1184">
          <cell r="D1184">
            <v>51</v>
          </cell>
        </row>
        <row r="1185">
          <cell r="A1185">
            <v>22103</v>
          </cell>
        </row>
        <row r="1185">
          <cell r="D1185">
            <v>0</v>
          </cell>
        </row>
        <row r="1186">
          <cell r="A1186">
            <v>2210301</v>
          </cell>
        </row>
        <row r="1186">
          <cell r="D1186">
            <v>0</v>
          </cell>
        </row>
        <row r="1187">
          <cell r="A1187">
            <v>2210302</v>
          </cell>
        </row>
        <row r="1187">
          <cell r="D1187">
            <v>0</v>
          </cell>
        </row>
        <row r="1188">
          <cell r="A1188">
            <v>2210399</v>
          </cell>
        </row>
        <row r="1188">
          <cell r="D1188">
            <v>0</v>
          </cell>
        </row>
        <row r="1189">
          <cell r="A1189">
            <v>222</v>
          </cell>
        </row>
        <row r="1189">
          <cell r="D1189">
            <v>490</v>
          </cell>
        </row>
        <row r="1190">
          <cell r="A1190">
            <v>22201</v>
          </cell>
        </row>
        <row r="1190">
          <cell r="D1190">
            <v>246</v>
          </cell>
        </row>
        <row r="1191">
          <cell r="A1191">
            <v>2220101</v>
          </cell>
        </row>
        <row r="1191">
          <cell r="D1191">
            <v>0</v>
          </cell>
        </row>
        <row r="1192">
          <cell r="A1192">
            <v>2220102</v>
          </cell>
        </row>
        <row r="1192">
          <cell r="D1192">
            <v>0</v>
          </cell>
        </row>
        <row r="1193">
          <cell r="A1193">
            <v>2220103</v>
          </cell>
        </row>
        <row r="1193">
          <cell r="D1193">
            <v>0</v>
          </cell>
        </row>
        <row r="1194">
          <cell r="A1194">
            <v>2220104</v>
          </cell>
        </row>
        <row r="1194">
          <cell r="D1194">
            <v>0</v>
          </cell>
        </row>
        <row r="1195">
          <cell r="A1195">
            <v>2220105</v>
          </cell>
        </row>
        <row r="1195">
          <cell r="D1195">
            <v>40</v>
          </cell>
        </row>
        <row r="1196">
          <cell r="A1196">
            <v>2220106</v>
          </cell>
        </row>
        <row r="1196">
          <cell r="D1196">
            <v>0</v>
          </cell>
        </row>
        <row r="1197">
          <cell r="A1197">
            <v>2220107</v>
          </cell>
        </row>
        <row r="1197">
          <cell r="D1197">
            <v>0</v>
          </cell>
        </row>
        <row r="1198">
          <cell r="A1198">
            <v>2220112</v>
          </cell>
        </row>
        <row r="1198">
          <cell r="D1198">
            <v>30</v>
          </cell>
        </row>
        <row r="1199">
          <cell r="A1199">
            <v>2220113</v>
          </cell>
        </row>
        <row r="1199">
          <cell r="D1199">
            <v>0</v>
          </cell>
        </row>
        <row r="1200">
          <cell r="A1200">
            <v>2220114</v>
          </cell>
        </row>
        <row r="1200">
          <cell r="D1200">
            <v>0</v>
          </cell>
        </row>
        <row r="1201">
          <cell r="A1201">
            <v>2220115</v>
          </cell>
        </row>
        <row r="1201">
          <cell r="D1201">
            <v>170</v>
          </cell>
        </row>
        <row r="1202">
          <cell r="A1202">
            <v>2220118</v>
          </cell>
        </row>
        <row r="1202">
          <cell r="D1202">
            <v>0</v>
          </cell>
        </row>
        <row r="1203">
          <cell r="A1203">
            <v>2220119</v>
          </cell>
        </row>
        <row r="1203">
          <cell r="D1203">
            <v>0</v>
          </cell>
        </row>
        <row r="1204">
          <cell r="A1204">
            <v>2220120</v>
          </cell>
        </row>
        <row r="1204">
          <cell r="D1204">
            <v>0</v>
          </cell>
        </row>
        <row r="1205">
          <cell r="A1205">
            <v>2220121</v>
          </cell>
        </row>
        <row r="1205">
          <cell r="D1205">
            <v>6</v>
          </cell>
        </row>
        <row r="1206">
          <cell r="A1206">
            <v>2220150</v>
          </cell>
        </row>
        <row r="1206">
          <cell r="D1206">
            <v>0</v>
          </cell>
        </row>
        <row r="1207">
          <cell r="A1207">
            <v>2220199</v>
          </cell>
        </row>
        <row r="1207">
          <cell r="D1207">
            <v>0</v>
          </cell>
        </row>
        <row r="1208">
          <cell r="A1208">
            <v>22203</v>
          </cell>
        </row>
        <row r="1208">
          <cell r="D1208">
            <v>0</v>
          </cell>
        </row>
        <row r="1209">
          <cell r="A1209">
            <v>2220301</v>
          </cell>
        </row>
        <row r="1209">
          <cell r="D1209">
            <v>0</v>
          </cell>
        </row>
        <row r="1210">
          <cell r="A1210">
            <v>2220303</v>
          </cell>
        </row>
        <row r="1210">
          <cell r="D1210">
            <v>0</v>
          </cell>
        </row>
        <row r="1211">
          <cell r="A1211">
            <v>2220304</v>
          </cell>
        </row>
        <row r="1211">
          <cell r="D1211">
            <v>0</v>
          </cell>
        </row>
        <row r="1212">
          <cell r="A1212">
            <v>2220305</v>
          </cell>
        </row>
        <row r="1212">
          <cell r="D1212">
            <v>0</v>
          </cell>
        </row>
        <row r="1213">
          <cell r="A1213">
            <v>2220306</v>
          </cell>
        </row>
        <row r="1213">
          <cell r="D1213">
            <v>0</v>
          </cell>
        </row>
        <row r="1214">
          <cell r="A1214">
            <v>2220399</v>
          </cell>
        </row>
        <row r="1214">
          <cell r="D1214">
            <v>0</v>
          </cell>
        </row>
        <row r="1215">
          <cell r="A1215">
            <v>22204</v>
          </cell>
        </row>
        <row r="1215">
          <cell r="D1215">
            <v>94</v>
          </cell>
        </row>
        <row r="1216">
          <cell r="A1216">
            <v>2220401</v>
          </cell>
        </row>
        <row r="1216">
          <cell r="D1216">
            <v>0</v>
          </cell>
        </row>
        <row r="1217">
          <cell r="A1217">
            <v>2220402</v>
          </cell>
        </row>
        <row r="1217">
          <cell r="D1217">
            <v>94</v>
          </cell>
        </row>
        <row r="1218">
          <cell r="A1218">
            <v>2220403</v>
          </cell>
        </row>
        <row r="1218">
          <cell r="D1218">
            <v>0</v>
          </cell>
        </row>
        <row r="1219">
          <cell r="A1219">
            <v>2220404</v>
          </cell>
        </row>
        <row r="1219">
          <cell r="D1219">
            <v>0</v>
          </cell>
        </row>
        <row r="1220">
          <cell r="A1220">
            <v>2220499</v>
          </cell>
        </row>
        <row r="1220">
          <cell r="D1220">
            <v>0</v>
          </cell>
        </row>
        <row r="1221">
          <cell r="A1221">
            <v>22205</v>
          </cell>
        </row>
        <row r="1221">
          <cell r="D1221">
            <v>150</v>
          </cell>
        </row>
        <row r="1222">
          <cell r="A1222">
            <v>2220501</v>
          </cell>
        </row>
        <row r="1222">
          <cell r="D1222">
            <v>0</v>
          </cell>
        </row>
        <row r="1223">
          <cell r="A1223">
            <v>2220502</v>
          </cell>
        </row>
        <row r="1223">
          <cell r="D1223">
            <v>0</v>
          </cell>
        </row>
        <row r="1224">
          <cell r="A1224">
            <v>2220503</v>
          </cell>
        </row>
        <row r="1224">
          <cell r="D1224">
            <v>0</v>
          </cell>
        </row>
        <row r="1225">
          <cell r="A1225">
            <v>2220504</v>
          </cell>
        </row>
        <row r="1225">
          <cell r="D1225">
            <v>0</v>
          </cell>
        </row>
        <row r="1226">
          <cell r="A1226">
            <v>2220505</v>
          </cell>
        </row>
        <row r="1226">
          <cell r="D1226">
            <v>0</v>
          </cell>
        </row>
        <row r="1227">
          <cell r="A1227">
            <v>2220506</v>
          </cell>
        </row>
        <row r="1227">
          <cell r="D1227">
            <v>0</v>
          </cell>
        </row>
        <row r="1228">
          <cell r="A1228">
            <v>2220507</v>
          </cell>
        </row>
        <row r="1228">
          <cell r="D1228">
            <v>0</v>
          </cell>
        </row>
        <row r="1229">
          <cell r="A1229">
            <v>2220508</v>
          </cell>
        </row>
        <row r="1229">
          <cell r="D1229">
            <v>0</v>
          </cell>
        </row>
        <row r="1230">
          <cell r="A1230">
            <v>2220509</v>
          </cell>
        </row>
        <row r="1230">
          <cell r="D1230">
            <v>0</v>
          </cell>
        </row>
        <row r="1231">
          <cell r="A1231">
            <v>2220510</v>
          </cell>
        </row>
        <row r="1231">
          <cell r="D1231">
            <v>0</v>
          </cell>
        </row>
        <row r="1232">
          <cell r="A1232">
            <v>2220511</v>
          </cell>
        </row>
        <row r="1232">
          <cell r="D1232">
            <v>150</v>
          </cell>
        </row>
        <row r="1233">
          <cell r="A1233">
            <v>2220599</v>
          </cell>
        </row>
        <row r="1233">
          <cell r="D1233">
            <v>0</v>
          </cell>
        </row>
        <row r="1234">
          <cell r="A1234">
            <v>224</v>
          </cell>
        </row>
        <row r="1234">
          <cell r="D1234">
            <v>2000</v>
          </cell>
        </row>
        <row r="1235">
          <cell r="A1235">
            <v>22401</v>
          </cell>
        </row>
        <row r="1235">
          <cell r="D1235">
            <v>586</v>
          </cell>
        </row>
        <row r="1236">
          <cell r="A1236">
            <v>2240101</v>
          </cell>
        </row>
        <row r="1236">
          <cell r="D1236">
            <v>365</v>
          </cell>
        </row>
        <row r="1237">
          <cell r="A1237">
            <v>2240102</v>
          </cell>
        </row>
        <row r="1237">
          <cell r="D1237">
            <v>0</v>
          </cell>
        </row>
        <row r="1238">
          <cell r="A1238">
            <v>2240103</v>
          </cell>
        </row>
        <row r="1238">
          <cell r="D1238">
            <v>0</v>
          </cell>
        </row>
        <row r="1239">
          <cell r="A1239">
            <v>2240104</v>
          </cell>
        </row>
        <row r="1239">
          <cell r="D1239">
            <v>0</v>
          </cell>
        </row>
        <row r="1240">
          <cell r="A1240">
            <v>2240105</v>
          </cell>
        </row>
        <row r="1240">
          <cell r="D1240">
            <v>0</v>
          </cell>
        </row>
        <row r="1241">
          <cell r="A1241">
            <v>2240106</v>
          </cell>
        </row>
        <row r="1241">
          <cell r="D1241">
            <v>0</v>
          </cell>
        </row>
        <row r="1242">
          <cell r="A1242">
            <v>2240108</v>
          </cell>
        </row>
        <row r="1242">
          <cell r="D1242">
            <v>0</v>
          </cell>
        </row>
        <row r="1243">
          <cell r="A1243">
            <v>2240109</v>
          </cell>
        </row>
        <row r="1243">
          <cell r="D1243">
            <v>0</v>
          </cell>
        </row>
        <row r="1244">
          <cell r="A1244">
            <v>2240150</v>
          </cell>
        </row>
        <row r="1244">
          <cell r="D1244">
            <v>221</v>
          </cell>
        </row>
        <row r="1245">
          <cell r="A1245">
            <v>2240199</v>
          </cell>
        </row>
        <row r="1245">
          <cell r="D1245">
            <v>0</v>
          </cell>
        </row>
        <row r="1246">
          <cell r="A1246">
            <v>22402</v>
          </cell>
        </row>
        <row r="1246">
          <cell r="D1246">
            <v>561</v>
          </cell>
        </row>
        <row r="1247">
          <cell r="A1247">
            <v>2240201</v>
          </cell>
        </row>
        <row r="1247">
          <cell r="D1247">
            <v>516</v>
          </cell>
        </row>
        <row r="1248">
          <cell r="A1248">
            <v>2240202</v>
          </cell>
        </row>
        <row r="1248">
          <cell r="D1248">
            <v>0</v>
          </cell>
        </row>
        <row r="1249">
          <cell r="A1249">
            <v>2240203</v>
          </cell>
        </row>
        <row r="1249">
          <cell r="D1249">
            <v>0</v>
          </cell>
        </row>
        <row r="1250">
          <cell r="A1250">
            <v>2240204</v>
          </cell>
        </row>
        <row r="1250">
          <cell r="D1250">
            <v>45</v>
          </cell>
        </row>
        <row r="1251">
          <cell r="A1251">
            <v>2240250</v>
          </cell>
        </row>
        <row r="1251">
          <cell r="D1251">
            <v>0</v>
          </cell>
        </row>
        <row r="1252">
          <cell r="A1252">
            <v>2240299</v>
          </cell>
        </row>
        <row r="1252">
          <cell r="D1252">
            <v>0</v>
          </cell>
        </row>
        <row r="1253">
          <cell r="A1253">
            <v>22404</v>
          </cell>
        </row>
        <row r="1253">
          <cell r="D1253">
            <v>0</v>
          </cell>
        </row>
        <row r="1254">
          <cell r="A1254">
            <v>2240401</v>
          </cell>
        </row>
        <row r="1254">
          <cell r="D1254">
            <v>0</v>
          </cell>
        </row>
        <row r="1255">
          <cell r="A1255">
            <v>2240402</v>
          </cell>
        </row>
        <row r="1255">
          <cell r="D1255">
            <v>0</v>
          </cell>
        </row>
        <row r="1256">
          <cell r="A1256">
            <v>2240403</v>
          </cell>
        </row>
        <row r="1256">
          <cell r="D1256">
            <v>0</v>
          </cell>
        </row>
        <row r="1257">
          <cell r="A1257">
            <v>2240404</v>
          </cell>
        </row>
        <row r="1257">
          <cell r="D1257">
            <v>0</v>
          </cell>
        </row>
        <row r="1258">
          <cell r="A1258">
            <v>2240405</v>
          </cell>
        </row>
        <row r="1258">
          <cell r="D1258">
            <v>0</v>
          </cell>
        </row>
        <row r="1259">
          <cell r="A1259">
            <v>2240450</v>
          </cell>
        </row>
        <row r="1259">
          <cell r="D1259">
            <v>0</v>
          </cell>
        </row>
        <row r="1260">
          <cell r="A1260">
            <v>2240499</v>
          </cell>
        </row>
        <row r="1260">
          <cell r="D1260">
            <v>0</v>
          </cell>
        </row>
        <row r="1261">
          <cell r="A1261">
            <v>22405</v>
          </cell>
        </row>
        <row r="1261">
          <cell r="D1261">
            <v>87</v>
          </cell>
        </row>
        <row r="1262">
          <cell r="A1262">
            <v>2240501</v>
          </cell>
        </row>
        <row r="1262">
          <cell r="D1262">
            <v>0</v>
          </cell>
        </row>
        <row r="1263">
          <cell r="A1263">
            <v>2240502</v>
          </cell>
        </row>
        <row r="1263">
          <cell r="D1263">
            <v>0</v>
          </cell>
        </row>
        <row r="1264">
          <cell r="A1264">
            <v>2240503</v>
          </cell>
        </row>
        <row r="1264">
          <cell r="D1264">
            <v>0</v>
          </cell>
        </row>
        <row r="1265">
          <cell r="A1265">
            <v>2240504</v>
          </cell>
        </row>
        <row r="1265">
          <cell r="D1265">
            <v>0</v>
          </cell>
        </row>
        <row r="1266">
          <cell r="A1266">
            <v>2240505</v>
          </cell>
        </row>
        <row r="1266">
          <cell r="D1266">
            <v>2</v>
          </cell>
        </row>
        <row r="1267">
          <cell r="A1267">
            <v>2240506</v>
          </cell>
        </row>
        <row r="1267">
          <cell r="D1267">
            <v>2</v>
          </cell>
        </row>
        <row r="1268">
          <cell r="A1268">
            <v>2240507</v>
          </cell>
        </row>
        <row r="1268">
          <cell r="D1268">
            <v>0</v>
          </cell>
        </row>
        <row r="1269">
          <cell r="A1269">
            <v>2240508</v>
          </cell>
        </row>
        <row r="1269">
          <cell r="D1269">
            <v>0</v>
          </cell>
        </row>
        <row r="1270">
          <cell r="A1270">
            <v>2240509</v>
          </cell>
        </row>
        <row r="1270">
          <cell r="D1270">
            <v>0</v>
          </cell>
        </row>
        <row r="1271">
          <cell r="A1271">
            <v>2240510</v>
          </cell>
        </row>
        <row r="1271">
          <cell r="D1271">
            <v>0</v>
          </cell>
        </row>
        <row r="1272">
          <cell r="A1272">
            <v>2240550</v>
          </cell>
        </row>
        <row r="1272">
          <cell r="D1272">
            <v>83</v>
          </cell>
        </row>
        <row r="1273">
          <cell r="A1273">
            <v>2240599</v>
          </cell>
        </row>
        <row r="1273">
          <cell r="D1273">
            <v>0</v>
          </cell>
        </row>
        <row r="1274">
          <cell r="A1274">
            <v>22406</v>
          </cell>
        </row>
        <row r="1274">
          <cell r="D1274">
            <v>530</v>
          </cell>
        </row>
        <row r="1275">
          <cell r="A1275">
            <v>2240601</v>
          </cell>
        </row>
        <row r="1275">
          <cell r="D1275">
            <v>300</v>
          </cell>
        </row>
        <row r="1276">
          <cell r="A1276">
            <v>2240602</v>
          </cell>
        </row>
        <row r="1276">
          <cell r="D1276">
            <v>200</v>
          </cell>
        </row>
        <row r="1277">
          <cell r="A1277">
            <v>2240699</v>
          </cell>
        </row>
        <row r="1277">
          <cell r="D1277">
            <v>30</v>
          </cell>
        </row>
        <row r="1278">
          <cell r="A1278">
            <v>22407</v>
          </cell>
        </row>
        <row r="1278">
          <cell r="D1278">
            <v>140</v>
          </cell>
        </row>
        <row r="1279">
          <cell r="A1279">
            <v>2240703</v>
          </cell>
        </row>
        <row r="1279">
          <cell r="D1279">
            <v>140</v>
          </cell>
        </row>
        <row r="1280">
          <cell r="A1280">
            <v>2240704</v>
          </cell>
        </row>
        <row r="1280">
          <cell r="D1280">
            <v>0</v>
          </cell>
        </row>
        <row r="1281">
          <cell r="A1281">
            <v>2240799</v>
          </cell>
        </row>
        <row r="1281">
          <cell r="D1281">
            <v>0</v>
          </cell>
        </row>
        <row r="1282">
          <cell r="A1282">
            <v>22499</v>
          </cell>
        </row>
        <row r="1282">
          <cell r="D1282">
            <v>96</v>
          </cell>
        </row>
        <row r="1283">
          <cell r="A1283">
            <v>2249999</v>
          </cell>
        </row>
        <row r="1283">
          <cell r="D1283">
            <v>96</v>
          </cell>
        </row>
        <row r="1284">
          <cell r="A1284">
            <v>227</v>
          </cell>
        </row>
        <row r="1284">
          <cell r="D1284">
            <v>3980</v>
          </cell>
        </row>
        <row r="1285">
          <cell r="A1285">
            <v>232</v>
          </cell>
        </row>
        <row r="1285">
          <cell r="D1285">
            <v>5710</v>
          </cell>
        </row>
        <row r="1286">
          <cell r="A1286">
            <v>23203</v>
          </cell>
        </row>
        <row r="1286">
          <cell r="D1286">
            <v>5710</v>
          </cell>
        </row>
        <row r="1287">
          <cell r="A1287">
            <v>2320301</v>
          </cell>
        </row>
        <row r="1287">
          <cell r="D1287">
            <v>5710</v>
          </cell>
        </row>
        <row r="1288">
          <cell r="A1288">
            <v>2320302</v>
          </cell>
        </row>
        <row r="1288">
          <cell r="D1288">
            <v>0</v>
          </cell>
        </row>
        <row r="1289">
          <cell r="A1289">
            <v>2320303</v>
          </cell>
        </row>
        <row r="1289">
          <cell r="D1289">
            <v>0</v>
          </cell>
        </row>
        <row r="1290">
          <cell r="A1290">
            <v>2320399</v>
          </cell>
        </row>
        <row r="1290">
          <cell r="D1290">
            <v>0</v>
          </cell>
        </row>
        <row r="1291">
          <cell r="A1291">
            <v>233</v>
          </cell>
        </row>
        <row r="1291">
          <cell r="D1291">
            <v>30</v>
          </cell>
        </row>
        <row r="1292">
          <cell r="A1292">
            <v>23303</v>
          </cell>
        </row>
        <row r="1292">
          <cell r="D1292">
            <v>30</v>
          </cell>
        </row>
        <row r="1293">
          <cell r="A1293">
            <v>2330301</v>
          </cell>
        </row>
        <row r="1293">
          <cell r="D1293">
            <v>30</v>
          </cell>
        </row>
        <row r="1294">
          <cell r="A1294">
            <v>229</v>
          </cell>
        </row>
        <row r="1294">
          <cell r="D1294">
            <v>13523</v>
          </cell>
        </row>
        <row r="1295">
          <cell r="A1295">
            <v>22902</v>
          </cell>
        </row>
        <row r="1295">
          <cell r="D1295">
            <v>0</v>
          </cell>
        </row>
        <row r="1296">
          <cell r="A1296">
            <v>22999</v>
          </cell>
        </row>
        <row r="1296">
          <cell r="D1296">
            <v>13523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1勐海县地方一般公共预算收入情况表"/>
      <sheetName val="1-2勐海县地方一般公共预算支出情况表"/>
      <sheetName val="1-3县本级一般公共预算收入情况表"/>
      <sheetName val="1-4县本级一般公共预算支出情况表（公开到项级）"/>
      <sheetName val="1-5县本级一般公共预算基本支出情况表（公开到款级）"/>
      <sheetName val="1-6县本级一般公共预算支出表（州、市对下转移支付项目）"/>
      <sheetName val="1-7勐海县分地区税收返还和转移支付预算表"/>
      <sheetName val="1-8勐海县县本级“三公”经费预算财政拨款情况统计表"/>
      <sheetName val="2-1勐海县政府性基金预算收入情况表"/>
      <sheetName val="2-2勐海县政府性基金预算支出情况表"/>
      <sheetName val="2-3勐海县县本级政府性基金预算收入情况表"/>
      <sheetName val="2-4县本级政府性基金预算支出情况表（公开到项级）"/>
      <sheetName val="2-5县本级政府性基金支出表（州、市对下转移支付）"/>
      <sheetName val="3-1勐海县国有资本经营收入预算情况表"/>
      <sheetName val="3-2勐海县国有资本经营支出预算情况表"/>
      <sheetName val="3-3县本级国有资本经营收入预算情况表"/>
      <sheetName val="3-4县本级国有资本经营支出预算情况表（公开到项级）"/>
      <sheetName val="3-5 勐海县国有资本经营预算转移支付表 （分地区）"/>
      <sheetName val="3-6 国有资本经营预算转移支付表（分项目）"/>
      <sheetName val="4-1勐海县社会保险基金收入预算情况表"/>
      <sheetName val="4-2勐海县社会保险基金支出预算情况表"/>
      <sheetName val="4-3县本级社会保险基金收入预算情况表"/>
      <sheetName val="4-4县本级社会保险基金支出预算情况表"/>
      <sheetName val="5-1   2023年地方政府债务限额及余额预算情况表"/>
      <sheetName val="5-2  2023年地方政府一般债务余额情况表"/>
      <sheetName val="5-3  本级2023年地方政府一般债务余额情况表"/>
      <sheetName val="5-4 2023年地方政府专项债务余额情况表"/>
      <sheetName val="5-5 本级2023年地方政府专项债务余额情况表（本级）"/>
      <sheetName val="5-6 地方政府债券发行及还本付息情况表"/>
      <sheetName val="5-7 2024年勐海县县本级政府专项债务限额和余额情况表"/>
      <sheetName val="5-8 2024年年初新增地方政府债券资金安排表"/>
      <sheetName val="6-1重大政策和重点项目绩效目标表"/>
      <sheetName val="6-2重点工作情况解释说明汇总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
          <cell r="C6">
            <v>204700</v>
          </cell>
        </row>
        <row r="8">
          <cell r="C8">
            <v>145100</v>
          </cell>
        </row>
        <row r="9">
          <cell r="C9">
            <v>35000</v>
          </cell>
        </row>
        <row r="10">
          <cell r="C10">
            <v>314800</v>
          </cell>
        </row>
      </sheetData>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1勐海县地方一般公共预算收入情况表"/>
      <sheetName val="1-2勐海县地方一般公共预算支出情况表"/>
      <sheetName val="1-3县本级一般公共预算收入情况表"/>
      <sheetName val="1-4县本级一般公共预算支出情况表（公开到项级）"/>
      <sheetName val="1-5县本级一般公共预算基本支出情况表（公开到款级）"/>
      <sheetName val="1-6县本级一般公共预算支出表（州、市对下转移支付项目）"/>
      <sheetName val="1-7勐海县分地区税收返还和转移支付预算表"/>
      <sheetName val="1-8勐海县县本级“三公”经费预算财政拨款情况统计表"/>
      <sheetName val="2-1勐海县政府性基金预算收入情况表"/>
      <sheetName val="2-2勐海县政府性基金预算支出情况表"/>
      <sheetName val="2-3勐海县县本级政府性基金预算收入情况表"/>
      <sheetName val="2-4县本级政府性基金预算支出情况表（公开到项级）"/>
      <sheetName val="2-5县本级政府性基金支出表（州、市对下转移支付）"/>
      <sheetName val="3-1勐海县国有资本经营收入预算情况表"/>
      <sheetName val="3-2勐海县国有资本经营支出预算情况表"/>
      <sheetName val="3-3县本级国有资本经营收入预算情况表"/>
      <sheetName val="3-4县本级国有资本经营支出预算情况表（公开到项级）"/>
      <sheetName val="3-5 勐海县国有资本经营预算转移支付表 （分地区）"/>
      <sheetName val="3-6 国有资本经营预算转移支付表（分项目）"/>
      <sheetName val="4-1勐海县社会保险基金收入预算情况表"/>
      <sheetName val="4-2勐海县社会保险基金支出预算情况表"/>
      <sheetName val="4-3县本级社会保险基金收入预算情况表"/>
      <sheetName val="4-4县本级社会保险基金支出预算情况表"/>
      <sheetName val="5-1   2023年地方政府债务限额及余额预算情况表"/>
      <sheetName val="5-2  2023年地方政府一般债务余额情况表"/>
      <sheetName val="5-3  本级2023年地方政府一般债务余额情况表"/>
      <sheetName val="5-4 2023年地方政府专项债务余额情况表"/>
      <sheetName val="5-5 本级2023年地方政府专项债务余额情况表（本级）"/>
      <sheetName val="5-6 地方政府债券发行及还本付息情况表"/>
      <sheetName val="5-7 2024年勐海县县本级政府专项债务限额和余额情况表"/>
      <sheetName val="5-8 2024年年初新增地方政府债券资金安排表"/>
      <sheetName val="6-1重大政策和重点项目绩效目标表"/>
      <sheetName val="6-2重点工作情况解释说明汇总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6">
          <cell r="B6">
            <v>109931</v>
          </cell>
        </row>
        <row r="8">
          <cell r="B8">
            <v>11010</v>
          </cell>
        </row>
        <row r="10">
          <cell r="B10">
            <v>11010</v>
          </cell>
        </row>
        <row r="11">
          <cell r="B11">
            <v>11590</v>
          </cell>
        </row>
        <row r="12">
          <cell r="B12">
            <v>109351</v>
          </cell>
        </row>
      </sheetData>
      <sheetData sheetId="25"/>
      <sheetData sheetId="26">
        <row r="6">
          <cell r="B6">
            <v>204700</v>
          </cell>
        </row>
        <row r="9">
          <cell r="B9">
            <v>35000</v>
          </cell>
        </row>
      </sheetData>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6"/>
  <sheetViews>
    <sheetView showGridLines="0" showZeros="0" view="pageBreakPreview" zoomScaleNormal="90" workbookViewId="0">
      <pane ySplit="4" topLeftCell="A5" activePane="bottomLeft" state="frozen"/>
      <selection/>
      <selection pane="bottomLeft" activeCell="B39" sqref="B39"/>
    </sheetView>
  </sheetViews>
  <sheetFormatPr defaultColWidth="9" defaultRowHeight="14.25" outlineLevelCol="5"/>
  <cols>
    <col min="1" max="1" width="17.6333333333333" style="318" customWidth="1"/>
    <col min="2" max="2" width="50.75" style="318" customWidth="1"/>
    <col min="3" max="4" width="20.6333333333333" style="318" customWidth="1"/>
    <col min="5" max="5" width="20.6333333333333" style="549" customWidth="1"/>
    <col min="6" max="6" width="9" style="466" hidden="1" customWidth="1"/>
    <col min="7" max="16384" width="9" style="466"/>
  </cols>
  <sheetData>
    <row r="1" ht="22.5" spans="2:2">
      <c r="B1" s="550" t="s">
        <v>0</v>
      </c>
    </row>
    <row r="2" ht="45" customHeight="1" spans="1:6">
      <c r="A2" s="468"/>
      <c r="B2" s="468" t="s">
        <v>1</v>
      </c>
      <c r="C2" s="468"/>
      <c r="D2" s="468"/>
      <c r="E2" s="468"/>
      <c r="F2" s="469"/>
    </row>
    <row r="3" ht="18.95" customHeight="1" spans="1:6">
      <c r="A3" s="321"/>
      <c r="B3" s="551"/>
      <c r="C3" s="552"/>
      <c r="D3" s="321"/>
      <c r="E3" s="326" t="s">
        <v>2</v>
      </c>
      <c r="F3" s="469"/>
    </row>
    <row r="4" s="546" customFormat="1" ht="45" customHeight="1" spans="1:6">
      <c r="A4" s="328" t="s">
        <v>3</v>
      </c>
      <c r="B4" s="553" t="s">
        <v>4</v>
      </c>
      <c r="C4" s="330" t="s">
        <v>5</v>
      </c>
      <c r="D4" s="330" t="s">
        <v>6</v>
      </c>
      <c r="E4" s="553" t="s">
        <v>7</v>
      </c>
      <c r="F4" s="554" t="s">
        <v>8</v>
      </c>
    </row>
    <row r="5" ht="37.5" customHeight="1" spans="1:6">
      <c r="A5" s="521" t="s">
        <v>9</v>
      </c>
      <c r="B5" s="522" t="s">
        <v>10</v>
      </c>
      <c r="C5" s="410">
        <f>SUM(C6:C19)</f>
        <v>46289</v>
      </c>
      <c r="D5" s="410">
        <f>SUM(D6:D19)</f>
        <v>49100</v>
      </c>
      <c r="E5" s="376">
        <f>IF(C5&lt;&gt;0,D5/C5-1,"")</f>
        <v>0.061</v>
      </c>
      <c r="F5" s="555" t="str">
        <f t="shared" ref="F5:F40" si="0">IF(LEN(A5)=3,"是",IF(B5&lt;&gt;"",IF(SUM(C5:D5)&lt;&gt;0,"是","否"),"是"))</f>
        <v>是</v>
      </c>
    </row>
    <row r="6" ht="37.5" customHeight="1" spans="1:6">
      <c r="A6" s="416" t="s">
        <v>11</v>
      </c>
      <c r="B6" s="355" t="s">
        <v>12</v>
      </c>
      <c r="C6" s="556">
        <v>21405</v>
      </c>
      <c r="D6" s="400">
        <v>24800</v>
      </c>
      <c r="E6" s="377">
        <f>IF(C6&lt;&gt;0,D6/C6-1,"")</f>
        <v>0.159</v>
      </c>
      <c r="F6" s="555" t="str">
        <f t="shared" si="0"/>
        <v>是</v>
      </c>
    </row>
    <row r="7" ht="37.5" customHeight="1" spans="1:6">
      <c r="A7" s="416" t="s">
        <v>13</v>
      </c>
      <c r="B7" s="355" t="s">
        <v>14</v>
      </c>
      <c r="C7" s="348">
        <v>4577</v>
      </c>
      <c r="D7" s="348">
        <v>4700</v>
      </c>
      <c r="E7" s="377">
        <v>0.027</v>
      </c>
      <c r="F7" s="555" t="str">
        <f t="shared" si="0"/>
        <v>是</v>
      </c>
    </row>
    <row r="8" ht="37.5" customHeight="1" spans="1:6">
      <c r="A8" s="416" t="s">
        <v>15</v>
      </c>
      <c r="B8" s="355" t="s">
        <v>16</v>
      </c>
      <c r="C8" s="348">
        <v>669</v>
      </c>
      <c r="D8" s="348">
        <v>800</v>
      </c>
      <c r="E8" s="377">
        <v>0.196</v>
      </c>
      <c r="F8" s="555" t="str">
        <f t="shared" si="0"/>
        <v>是</v>
      </c>
    </row>
    <row r="9" ht="37.5" customHeight="1" spans="1:6">
      <c r="A9" s="416" t="s">
        <v>17</v>
      </c>
      <c r="B9" s="355" t="s">
        <v>18</v>
      </c>
      <c r="C9" s="348">
        <v>933</v>
      </c>
      <c r="D9" s="348">
        <v>1050</v>
      </c>
      <c r="E9" s="377">
        <v>0.125</v>
      </c>
      <c r="F9" s="555" t="str">
        <f t="shared" si="0"/>
        <v>是</v>
      </c>
    </row>
    <row r="10" ht="37.5" customHeight="1" spans="1:6">
      <c r="A10" s="416" t="s">
        <v>19</v>
      </c>
      <c r="B10" s="355" t="s">
        <v>20</v>
      </c>
      <c r="C10" s="348">
        <v>2566</v>
      </c>
      <c r="D10" s="348">
        <v>3000</v>
      </c>
      <c r="E10" s="377">
        <v>0.169</v>
      </c>
      <c r="F10" s="555" t="str">
        <f t="shared" si="0"/>
        <v>是</v>
      </c>
    </row>
    <row r="11" ht="37.5" customHeight="1" spans="1:6">
      <c r="A11" s="416" t="s">
        <v>21</v>
      </c>
      <c r="B11" s="355" t="s">
        <v>22</v>
      </c>
      <c r="C11" s="348">
        <v>1592</v>
      </c>
      <c r="D11" s="348">
        <v>1700</v>
      </c>
      <c r="E11" s="377">
        <v>0.068</v>
      </c>
      <c r="F11" s="555" t="str">
        <f t="shared" si="0"/>
        <v>是</v>
      </c>
    </row>
    <row r="12" ht="37.5" customHeight="1" spans="1:6">
      <c r="A12" s="416" t="s">
        <v>23</v>
      </c>
      <c r="B12" s="355" t="s">
        <v>24</v>
      </c>
      <c r="C12" s="348">
        <v>875</v>
      </c>
      <c r="D12" s="348">
        <v>1000</v>
      </c>
      <c r="E12" s="377">
        <v>0.143</v>
      </c>
      <c r="F12" s="555" t="str">
        <f t="shared" si="0"/>
        <v>是</v>
      </c>
    </row>
    <row r="13" ht="37.5" customHeight="1" spans="1:6">
      <c r="A13" s="416" t="s">
        <v>25</v>
      </c>
      <c r="B13" s="355" t="s">
        <v>26</v>
      </c>
      <c r="C13" s="348">
        <v>789</v>
      </c>
      <c r="D13" s="348">
        <v>1040</v>
      </c>
      <c r="E13" s="377">
        <v>0.318</v>
      </c>
      <c r="F13" s="555" t="str">
        <f t="shared" si="0"/>
        <v>是</v>
      </c>
    </row>
    <row r="14" ht="37.5" customHeight="1" spans="1:6">
      <c r="A14" s="416" t="s">
        <v>27</v>
      </c>
      <c r="B14" s="355" t="s">
        <v>28</v>
      </c>
      <c r="C14" s="348">
        <v>3618</v>
      </c>
      <c r="D14" s="348">
        <v>3200</v>
      </c>
      <c r="E14" s="377">
        <v>-0.116</v>
      </c>
      <c r="F14" s="555" t="str">
        <f t="shared" si="0"/>
        <v>是</v>
      </c>
    </row>
    <row r="15" ht="37.5" customHeight="1" spans="1:6">
      <c r="A15" s="416" t="s">
        <v>29</v>
      </c>
      <c r="B15" s="355" t="s">
        <v>30</v>
      </c>
      <c r="C15" s="348">
        <v>1564</v>
      </c>
      <c r="D15" s="348">
        <v>1550</v>
      </c>
      <c r="E15" s="377">
        <v>-0.009</v>
      </c>
      <c r="F15" s="555" t="str">
        <f t="shared" si="0"/>
        <v>是</v>
      </c>
    </row>
    <row r="16" ht="37.5" customHeight="1" spans="1:6">
      <c r="A16" s="416" t="s">
        <v>31</v>
      </c>
      <c r="B16" s="355" t="s">
        <v>32</v>
      </c>
      <c r="C16" s="348">
        <v>4113</v>
      </c>
      <c r="D16" s="348">
        <v>2300</v>
      </c>
      <c r="E16" s="377">
        <v>-0.441</v>
      </c>
      <c r="F16" s="555" t="str">
        <f t="shared" si="0"/>
        <v>是</v>
      </c>
    </row>
    <row r="17" ht="37.5" customHeight="1" spans="1:6">
      <c r="A17" s="416" t="s">
        <v>33</v>
      </c>
      <c r="B17" s="355" t="s">
        <v>34</v>
      </c>
      <c r="C17" s="348">
        <v>3508</v>
      </c>
      <c r="D17" s="348">
        <v>3900</v>
      </c>
      <c r="E17" s="377">
        <v>0.112</v>
      </c>
      <c r="F17" s="555" t="str">
        <f t="shared" si="0"/>
        <v>是</v>
      </c>
    </row>
    <row r="18" ht="37.5" customHeight="1" spans="1:6">
      <c r="A18" s="416" t="s">
        <v>35</v>
      </c>
      <c r="B18" s="355" t="s">
        <v>36</v>
      </c>
      <c r="C18" s="348"/>
      <c r="D18" s="348"/>
      <c r="E18" s="377"/>
      <c r="F18" s="555" t="str">
        <f t="shared" si="0"/>
        <v>否</v>
      </c>
    </row>
    <row r="19" ht="37.5" customHeight="1" spans="1:6">
      <c r="A19" s="416" t="s">
        <v>37</v>
      </c>
      <c r="B19" s="355" t="s">
        <v>38</v>
      </c>
      <c r="C19" s="348">
        <v>80</v>
      </c>
      <c r="D19" s="348">
        <v>60</v>
      </c>
      <c r="E19" s="377">
        <v>-0.25</v>
      </c>
      <c r="F19" s="555" t="str">
        <f t="shared" si="0"/>
        <v>是</v>
      </c>
    </row>
    <row r="20" ht="37.5" customHeight="1" spans="1:6">
      <c r="A20" s="565" t="s">
        <v>39</v>
      </c>
      <c r="B20" s="355" t="s">
        <v>40</v>
      </c>
      <c r="C20" s="348"/>
      <c r="D20" s="348"/>
      <c r="E20" s="377"/>
      <c r="F20" s="555" t="str">
        <f t="shared" si="0"/>
        <v>否</v>
      </c>
    </row>
    <row r="21" ht="37.5" customHeight="1" spans="1:6">
      <c r="A21" s="414" t="s">
        <v>41</v>
      </c>
      <c r="B21" s="522" t="s">
        <v>42</v>
      </c>
      <c r="C21" s="410">
        <f>SUM(C22:C29)</f>
        <v>20789</v>
      </c>
      <c r="D21" s="410">
        <f>SUM(D22:D29)</f>
        <v>22010</v>
      </c>
      <c r="E21" s="376">
        <f>IF(C21&lt;&gt;0,D21/C21-1,"")</f>
        <v>0.059</v>
      </c>
      <c r="F21" s="555" t="str">
        <f t="shared" si="0"/>
        <v>是</v>
      </c>
    </row>
    <row r="22" ht="37.5" customHeight="1" spans="1:6">
      <c r="A22" s="416" t="s">
        <v>43</v>
      </c>
      <c r="B22" s="355" t="s">
        <v>44</v>
      </c>
      <c r="C22" s="348">
        <v>5516</v>
      </c>
      <c r="D22" s="348">
        <v>3400</v>
      </c>
      <c r="E22" s="377">
        <v>-0.384</v>
      </c>
      <c r="F22" s="555" t="str">
        <f t="shared" si="0"/>
        <v>是</v>
      </c>
    </row>
    <row r="23" ht="37.5" customHeight="1" spans="1:6">
      <c r="A23" s="416" t="s">
        <v>45</v>
      </c>
      <c r="B23" s="557" t="s">
        <v>46</v>
      </c>
      <c r="C23" s="348">
        <v>4963</v>
      </c>
      <c r="D23" s="348">
        <v>3500</v>
      </c>
      <c r="E23" s="377">
        <v>-0.295</v>
      </c>
      <c r="F23" s="555" t="str">
        <f t="shared" si="0"/>
        <v>是</v>
      </c>
    </row>
    <row r="24" ht="37.5" customHeight="1" spans="1:6">
      <c r="A24" s="416" t="s">
        <v>47</v>
      </c>
      <c r="B24" s="355" t="s">
        <v>48</v>
      </c>
      <c r="C24" s="348">
        <v>7138</v>
      </c>
      <c r="D24" s="348">
        <v>8700</v>
      </c>
      <c r="E24" s="377">
        <v>0.219</v>
      </c>
      <c r="F24" s="555" t="str">
        <f t="shared" si="0"/>
        <v>是</v>
      </c>
    </row>
    <row r="25" ht="37.5" customHeight="1" spans="1:6">
      <c r="A25" s="416" t="s">
        <v>49</v>
      </c>
      <c r="B25" s="355" t="s">
        <v>50</v>
      </c>
      <c r="C25" s="348"/>
      <c r="D25" s="348"/>
      <c r="E25" s="377"/>
      <c r="F25" s="555" t="str">
        <f t="shared" si="0"/>
        <v>否</v>
      </c>
    </row>
    <row r="26" ht="37.5" customHeight="1" spans="1:6">
      <c r="A26" s="416" t="s">
        <v>51</v>
      </c>
      <c r="B26" s="355" t="s">
        <v>52</v>
      </c>
      <c r="C26" s="348">
        <v>1461</v>
      </c>
      <c r="D26" s="348">
        <v>5410</v>
      </c>
      <c r="E26" s="377">
        <v>2.703</v>
      </c>
      <c r="F26" s="555" t="str">
        <f t="shared" si="0"/>
        <v>是</v>
      </c>
    </row>
    <row r="27" ht="37.5" customHeight="1" spans="1:6">
      <c r="A27" s="416" t="s">
        <v>53</v>
      </c>
      <c r="B27" s="355" t="s">
        <v>54</v>
      </c>
      <c r="C27" s="348"/>
      <c r="D27" s="348"/>
      <c r="E27" s="377"/>
      <c r="F27" s="555" t="str">
        <f t="shared" si="0"/>
        <v>否</v>
      </c>
    </row>
    <row r="28" ht="37.5" customHeight="1" spans="1:6">
      <c r="A28" s="416" t="s">
        <v>55</v>
      </c>
      <c r="B28" s="355" t="s">
        <v>56</v>
      </c>
      <c r="C28" s="348">
        <v>94</v>
      </c>
      <c r="D28" s="348"/>
      <c r="E28" s="377">
        <v>-1</v>
      </c>
      <c r="F28" s="555" t="str">
        <f t="shared" si="0"/>
        <v>是</v>
      </c>
    </row>
    <row r="29" ht="37.5" customHeight="1" spans="1:6">
      <c r="A29" s="416" t="s">
        <v>57</v>
      </c>
      <c r="B29" s="355" t="s">
        <v>58</v>
      </c>
      <c r="C29" s="348">
        <v>1617</v>
      </c>
      <c r="D29" s="348">
        <v>1000</v>
      </c>
      <c r="E29" s="377">
        <v>-0.382</v>
      </c>
      <c r="F29" s="555" t="str">
        <f t="shared" si="0"/>
        <v>是</v>
      </c>
    </row>
    <row r="30" ht="37.5" customHeight="1" spans="1:6">
      <c r="A30" s="416"/>
      <c r="B30" s="355"/>
      <c r="C30" s="348"/>
      <c r="D30" s="348"/>
      <c r="E30" s="376"/>
      <c r="F30" s="555" t="str">
        <f t="shared" si="0"/>
        <v>是</v>
      </c>
    </row>
    <row r="31" s="547" customFormat="1" ht="37.5" customHeight="1" spans="1:6">
      <c r="A31" s="558"/>
      <c r="B31" s="520" t="s">
        <v>59</v>
      </c>
      <c r="C31" s="399">
        <f>SUM(C21,C5)</f>
        <v>67078</v>
      </c>
      <c r="D31" s="399">
        <f>SUM(D21,D5)</f>
        <v>71110</v>
      </c>
      <c r="E31" s="376">
        <f>IF(C31&lt;&gt;0,D31/C31-1,"")</f>
        <v>0.06</v>
      </c>
      <c r="F31" s="555" t="str">
        <f t="shared" si="0"/>
        <v>是</v>
      </c>
    </row>
    <row r="32" ht="37.5" customHeight="1" spans="1:6">
      <c r="A32" s="414">
        <v>1101101</v>
      </c>
      <c r="B32" s="354" t="s">
        <v>60</v>
      </c>
      <c r="C32" s="410">
        <v>88327</v>
      </c>
      <c r="D32" s="410">
        <v>27855</v>
      </c>
      <c r="E32" s="376">
        <v>-0.685</v>
      </c>
      <c r="F32" s="555"/>
    </row>
    <row r="33" ht="37.5" customHeight="1" spans="1:6">
      <c r="A33" s="414"/>
      <c r="B33" s="354" t="s">
        <v>61</v>
      </c>
      <c r="C33" s="410">
        <v>88327</v>
      </c>
      <c r="D33" s="410">
        <v>27855</v>
      </c>
      <c r="E33" s="377">
        <v>-0.685</v>
      </c>
      <c r="F33" s="555"/>
    </row>
    <row r="34" ht="37.5" customHeight="1" spans="1:6">
      <c r="A34" s="414"/>
      <c r="B34" s="354" t="s">
        <v>62</v>
      </c>
      <c r="C34" s="410">
        <v>2000</v>
      </c>
      <c r="D34" s="410"/>
      <c r="E34" s="377">
        <v>-1</v>
      </c>
      <c r="F34" s="555"/>
    </row>
    <row r="35" ht="37.5" customHeight="1" spans="1:6">
      <c r="A35" s="414"/>
      <c r="B35" s="354" t="s">
        <v>63</v>
      </c>
      <c r="C35" s="410">
        <v>86327</v>
      </c>
      <c r="D35" s="410">
        <v>27855</v>
      </c>
      <c r="E35" s="377">
        <v>-0.677</v>
      </c>
      <c r="F35" s="555"/>
    </row>
    <row r="36" ht="37.5" customHeight="1" spans="1:6">
      <c r="A36" s="521">
        <v>110</v>
      </c>
      <c r="B36" s="522" t="s">
        <v>64</v>
      </c>
      <c r="C36" s="410">
        <v>314452</v>
      </c>
      <c r="D36" s="410">
        <v>335285</v>
      </c>
      <c r="E36" s="377">
        <v>0.066</v>
      </c>
      <c r="F36" s="555" t="str">
        <f>IF(LEN(A36)=3,"是",IF(B36&lt;&gt;"",IF(SUM(C36:D36)&lt;&gt;0,"是","否"),"是"))</f>
        <v>是</v>
      </c>
    </row>
    <row r="37" ht="37.5" customHeight="1" spans="1:6">
      <c r="A37" s="416">
        <v>11001</v>
      </c>
      <c r="B37" s="355" t="s">
        <v>65</v>
      </c>
      <c r="C37" s="348">
        <v>5531</v>
      </c>
      <c r="D37" s="348">
        <v>5531</v>
      </c>
      <c r="E37" s="418"/>
      <c r="F37" s="555" t="str">
        <f>IF(LEN(A37)=3,"是",IF(B37&lt;&gt;"",IF(SUM(C37:D37)&lt;&gt;0,"是","否"),"是"))</f>
        <v>是</v>
      </c>
    </row>
    <row r="38" ht="37.5" customHeight="1" spans="1:6">
      <c r="A38" s="416"/>
      <c r="B38" s="355" t="s">
        <v>66</v>
      </c>
      <c r="C38" s="348">
        <v>296665</v>
      </c>
      <c r="D38" s="348">
        <v>308588</v>
      </c>
      <c r="E38" s="377">
        <v>0.04</v>
      </c>
      <c r="F38" s="555" t="str">
        <f>IF(LEN(A38)=3,"是",IF(B38&lt;&gt;"",IF(SUM(C38:D38)&lt;&gt;0,"是","否"),"是"))</f>
        <v>是</v>
      </c>
    </row>
    <row r="39" ht="37.5" customHeight="1" spans="1:6">
      <c r="A39" s="416">
        <v>11008</v>
      </c>
      <c r="B39" s="355" t="s">
        <v>67</v>
      </c>
      <c r="C39" s="348">
        <v>5658</v>
      </c>
      <c r="D39" s="348">
        <v>522</v>
      </c>
      <c r="E39" s="377">
        <v>-0.908</v>
      </c>
      <c r="F39" s="555" t="str">
        <f>IF(LEN(A39)=3,"是",IF(B39&lt;&gt;"",IF(SUM(C39:D39)&lt;&gt;0,"是","否"),"是"))</f>
        <v>是</v>
      </c>
    </row>
    <row r="40" ht="37.5" customHeight="1" spans="1:6">
      <c r="A40" s="416">
        <v>11009</v>
      </c>
      <c r="B40" s="355" t="s">
        <v>68</v>
      </c>
      <c r="C40" s="348">
        <v>6400</v>
      </c>
      <c r="D40" s="348">
        <v>20255</v>
      </c>
      <c r="E40" s="377">
        <v>2.165</v>
      </c>
      <c r="F40" s="555" t="str">
        <f>IF(LEN(A40)=3,"是",IF(B40&lt;&gt;"",IF(SUM(C40:D40)&lt;&gt;0,"是","否"),"是"))</f>
        <v>是</v>
      </c>
    </row>
    <row r="41" s="548" customFormat="1" ht="37.5" customHeight="1" spans="1:6">
      <c r="A41" s="559">
        <v>11013</v>
      </c>
      <c r="B41" s="359" t="s">
        <v>69</v>
      </c>
      <c r="C41" s="560"/>
      <c r="D41" s="560"/>
      <c r="E41" s="377"/>
      <c r="F41" s="555" t="str">
        <f>IF(LEN(A41)=3,"是",IF(B41&lt;&gt;"",IF(SUM(C42:D42)&lt;&gt;0,"是","否"),"是"))</f>
        <v>是</v>
      </c>
    </row>
    <row r="42" s="548" customFormat="1" ht="37.5" customHeight="1" spans="1:6">
      <c r="A42" s="559">
        <v>11015</v>
      </c>
      <c r="B42" s="359" t="s">
        <v>70</v>
      </c>
      <c r="C42" s="348">
        <v>198</v>
      </c>
      <c r="D42" s="348">
        <v>389</v>
      </c>
      <c r="E42" s="377">
        <v>0.965</v>
      </c>
      <c r="F42" s="555" t="e">
        <f>IF(LEN(A42)=3,"是",IF(B42&lt;&gt;"",IF(SUM(#REF!)&lt;&gt;0,"是","否"),"是"))</f>
        <v>#REF!</v>
      </c>
    </row>
    <row r="43" ht="37.5" customHeight="1" spans="1:6">
      <c r="A43" s="561"/>
      <c r="B43" s="562" t="s">
        <v>71</v>
      </c>
      <c r="C43" s="410">
        <v>469857</v>
      </c>
      <c r="D43" s="410">
        <v>434250</v>
      </c>
      <c r="E43" s="563">
        <v>-0.076</v>
      </c>
      <c r="F43" s="555" t="str">
        <f>IF(LEN(A43)=3,"是",IF(B43&lt;&gt;"",IF(SUM(C43:D43)&lt;&gt;0,"是","否"),"是"))</f>
        <v>是</v>
      </c>
    </row>
    <row r="44" spans="3:4">
      <c r="C44" s="564"/>
      <c r="D44" s="564"/>
    </row>
    <row r="45" spans="4:4">
      <c r="D45" s="564"/>
    </row>
    <row r="46" spans="3:4">
      <c r="C46" s="564"/>
      <c r="D46" s="564"/>
    </row>
    <row r="47" spans="4:4">
      <c r="D47" s="564"/>
    </row>
    <row r="48" spans="3:4">
      <c r="C48" s="564"/>
      <c r="D48" s="564"/>
    </row>
    <row r="49" spans="3:4">
      <c r="C49" s="564"/>
      <c r="D49" s="564"/>
    </row>
    <row r="50" spans="4:4">
      <c r="D50" s="564"/>
    </row>
    <row r="51" spans="3:4">
      <c r="C51" s="564"/>
      <c r="D51" s="564"/>
    </row>
    <row r="52" spans="3:4">
      <c r="C52" s="564"/>
      <c r="D52" s="564"/>
    </row>
    <row r="53" spans="3:4">
      <c r="C53" s="564"/>
      <c r="D53" s="564"/>
    </row>
    <row r="54" spans="3:4">
      <c r="C54" s="564"/>
      <c r="D54" s="564"/>
    </row>
    <row r="55" spans="4:4">
      <c r="D55" s="564"/>
    </row>
    <row r="56" spans="3:4">
      <c r="C56" s="564"/>
      <c r="D56" s="564"/>
    </row>
  </sheetData>
  <mergeCells count="1">
    <mergeCell ref="B2:E2"/>
  </mergeCells>
  <conditionalFormatting sqref="E3">
    <cfRule type="cellIs" dxfId="0" priority="48" stopIfTrue="1" operator="lessThanOrEqual">
      <formula>-1</formula>
    </cfRule>
  </conditionalFormatting>
  <conditionalFormatting sqref="C6">
    <cfRule type="expression" dxfId="1" priority="3" stopIfTrue="1">
      <formula>"len($A:$A)=3"</formula>
    </cfRule>
    <cfRule type="expression" dxfId="1" priority="2" stopIfTrue="1">
      <formula>"len($A:$A)=3"</formula>
    </cfRule>
    <cfRule type="expression" dxfId="1" priority="1" stopIfTrue="1">
      <formula>"len($A:$A)=3"</formula>
    </cfRule>
  </conditionalFormatting>
  <conditionalFormatting sqref="D6">
    <cfRule type="expression" dxfId="1" priority="5" stopIfTrue="1">
      <formula>"len($A:$A)=3"</formula>
    </cfRule>
    <cfRule type="expression" dxfId="1" priority="4" stopIfTrue="1">
      <formula>"len($A:$A)=3"</formula>
    </cfRule>
  </conditionalFormatting>
  <conditionalFormatting sqref="D7">
    <cfRule type="expression" dxfId="1" priority="32" stopIfTrue="1">
      <formula>"len($A:$A)=3"</formula>
    </cfRule>
  </conditionalFormatting>
  <conditionalFormatting sqref="C43:D43">
    <cfRule type="expression" dxfId="1" priority="42" stopIfTrue="1">
      <formula>"len($A:$A)=3"</formula>
    </cfRule>
  </conditionalFormatting>
  <conditionalFormatting sqref="D43">
    <cfRule type="expression" dxfId="1" priority="31" stopIfTrue="1">
      <formula>"len($A:$A)=3"</formula>
    </cfRule>
  </conditionalFormatting>
  <conditionalFormatting sqref="B8:B9">
    <cfRule type="expression" dxfId="1" priority="62" stopIfTrue="1">
      <formula>"len($A:$A)=3"</formula>
    </cfRule>
  </conditionalFormatting>
  <conditionalFormatting sqref="B36:B38">
    <cfRule type="expression" dxfId="1" priority="23" stopIfTrue="1">
      <formula>"len($A:$A)=3"</formula>
    </cfRule>
  </conditionalFormatting>
  <conditionalFormatting sqref="B41:B43">
    <cfRule type="expression" dxfId="1" priority="17" stopIfTrue="1">
      <formula>"len($A:$A)=3"</formula>
    </cfRule>
    <cfRule type="expression" dxfId="1" priority="18" stopIfTrue="1">
      <formula>"len($A:$A)=3"</formula>
    </cfRule>
  </conditionalFormatting>
  <conditionalFormatting sqref="C8:C9">
    <cfRule type="expression" dxfId="1" priority="41" stopIfTrue="1">
      <formula>"len($A:$A)=3"</formula>
    </cfRule>
  </conditionalFormatting>
  <conditionalFormatting sqref="C32:C35">
    <cfRule type="expression" dxfId="1" priority="39" stopIfTrue="1">
      <formula>"len($A:$A)=3"</formula>
    </cfRule>
  </conditionalFormatting>
  <conditionalFormatting sqref="C37:C38">
    <cfRule type="expression" dxfId="1" priority="37" stopIfTrue="1">
      <formula>"len($A:$A)=3"</formula>
    </cfRule>
  </conditionalFormatting>
  <conditionalFormatting sqref="C39:C40">
    <cfRule type="expression" dxfId="1" priority="35" stopIfTrue="1">
      <formula>"len($A:$A)=3"</formula>
    </cfRule>
  </conditionalFormatting>
  <conditionalFormatting sqref="D8:D9">
    <cfRule type="expression" dxfId="1" priority="30" stopIfTrue="1">
      <formula>"len($A:$A)=3"</formula>
    </cfRule>
  </conditionalFormatting>
  <conditionalFormatting sqref="D32:D35">
    <cfRule type="expression" dxfId="1" priority="28" stopIfTrue="1">
      <formula>"len($A:$A)=3"</formula>
    </cfRule>
  </conditionalFormatting>
  <conditionalFormatting sqref="D37:D38">
    <cfRule type="expression" dxfId="1" priority="26" stopIfTrue="1">
      <formula>"len($A:$A)=3"</formula>
    </cfRule>
  </conditionalFormatting>
  <conditionalFormatting sqref="D39:D40">
    <cfRule type="expression" dxfId="1" priority="24" stopIfTrue="1">
      <formula>"len($A:$A)=3"</formula>
    </cfRule>
  </conditionalFormatting>
  <conditionalFormatting sqref="D42:D43">
    <cfRule type="expression" dxfId="1" priority="34" stopIfTrue="1">
      <formula>"len($A:$A)=3"</formula>
    </cfRule>
  </conditionalFormatting>
  <conditionalFormatting sqref="F5:F43">
    <cfRule type="cellIs" dxfId="2" priority="46" stopIfTrue="1" operator="lessThan">
      <formula>0</formula>
    </cfRule>
    <cfRule type="cellIs" dxfId="2" priority="47" stopIfTrue="1" operator="lessThan">
      <formula>0</formula>
    </cfRule>
  </conditionalFormatting>
  <conditionalFormatting sqref="A5:B30">
    <cfRule type="expression" dxfId="1" priority="59" stopIfTrue="1">
      <formula>"len($A:$A)=3"</formula>
    </cfRule>
  </conditionalFormatting>
  <conditionalFormatting sqref="B5:B7 B43 B32:B35">
    <cfRule type="expression" dxfId="1" priority="68" stopIfTrue="1">
      <formula>"len($A:$A)=3"</formula>
    </cfRule>
  </conditionalFormatting>
  <conditionalFormatting sqref="C5:D5 C7">
    <cfRule type="expression" dxfId="1" priority="43" stopIfTrue="1">
      <formula>"len($A:$A)=3"</formula>
    </cfRule>
  </conditionalFormatting>
  <conditionalFormatting sqref="C5:D5 C7:C30 D21">
    <cfRule type="expression" dxfId="1" priority="40" stopIfTrue="1">
      <formula>"len($A:$A)=3"</formula>
    </cfRule>
  </conditionalFormatting>
  <conditionalFormatting sqref="D7:D20 D22:D30">
    <cfRule type="expression" dxfId="1" priority="29" stopIfTrue="1">
      <formula>"len($A:$A)=3"</formula>
    </cfRule>
  </conditionalFormatting>
  <conditionalFormatting sqref="A32:B35">
    <cfRule type="expression" dxfId="1" priority="54" stopIfTrue="1">
      <formula>"len($A:$A)=3"</formula>
    </cfRule>
  </conditionalFormatting>
  <conditionalFormatting sqref="C36:D38 C32:C35">
    <cfRule type="expression" dxfId="1" priority="44" stopIfTrue="1">
      <formula>"len($A:$A)=3"</formula>
    </cfRule>
  </conditionalFormatting>
  <conditionalFormatting sqref="D37:D38 D32:D35">
    <cfRule type="expression" dxfId="1" priority="33" stopIfTrue="1">
      <formula>"len($A:$A)=3"</formula>
    </cfRule>
  </conditionalFormatting>
  <conditionalFormatting sqref="A36:B38 B42:B43">
    <cfRule type="expression" dxfId="1" priority="22" stopIfTrue="1">
      <formula>"len($A:$A)=3"</formula>
    </cfRule>
  </conditionalFormatting>
  <conditionalFormatting sqref="C36:D38">
    <cfRule type="expression" dxfId="1" priority="38" stopIfTrue="1">
      <formula>"len($A:$A)=3"</formula>
    </cfRule>
  </conditionalFormatting>
  <conditionalFormatting sqref="A37:B38">
    <cfRule type="expression" dxfId="1" priority="21" stopIfTrue="1">
      <formula>"len($A:$A)=3"</formula>
    </cfRule>
  </conditionalFormatting>
  <conditionalFormatting sqref="B43 A39:D39">
    <cfRule type="expression" dxfId="1" priority="66" stopIfTrue="1">
      <formula>"len($A:$A)=3"</formula>
    </cfRule>
  </conditionalFormatting>
  <conditionalFormatting sqref="A39:B40">
    <cfRule type="expression" dxfId="1" priority="19" stopIfTrue="1">
      <formula>"len($A:$A)=3"</formula>
    </cfRule>
  </conditionalFormatting>
  <conditionalFormatting sqref="C43:D43 C42">
    <cfRule type="expression" dxfId="1" priority="45"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F0"/>
  </sheetPr>
  <dimension ref="A1:XFD290"/>
  <sheetViews>
    <sheetView showGridLines="0" showZeros="0" view="pageBreakPreview" zoomScaleNormal="115" workbookViewId="0">
      <pane ySplit="3" topLeftCell="A238" activePane="bottomLeft" state="frozen"/>
      <selection/>
      <selection pane="bottomLeft" activeCell="K213" sqref="K213"/>
    </sheetView>
  </sheetViews>
  <sheetFormatPr defaultColWidth="9" defaultRowHeight="14.25"/>
  <cols>
    <col min="1" max="1" width="13.1083333333333" style="321" customWidth="1"/>
    <col min="2" max="2" width="50.75" style="321" customWidth="1"/>
    <col min="3" max="4" width="20.6333333333333" style="321" customWidth="1"/>
    <col min="5" max="5" width="20.6333333333333" style="397" customWidth="1"/>
    <col min="6" max="6" width="3.75" style="323" hidden="1" customWidth="1"/>
    <col min="7" max="7" width="9.55833333333333" style="321" hidden="1" customWidth="1"/>
    <col min="8" max="16384" width="9" style="321"/>
  </cols>
  <sheetData>
    <row r="1" s="396" customFormat="1" ht="45" customHeight="1" spans="1:16384">
      <c r="A1" s="398"/>
      <c r="B1" s="322" t="s">
        <v>2576</v>
      </c>
      <c r="C1" s="322"/>
      <c r="D1" s="322"/>
      <c r="E1" s="322"/>
      <c r="XFC1" s="321"/>
      <c r="XFD1" s="321"/>
    </row>
    <row r="2" s="324" customFormat="1" ht="20.1" customHeight="1" spans="2:6">
      <c r="B2" s="325"/>
      <c r="C2" s="325"/>
      <c r="D2" s="325"/>
      <c r="E2" s="326" t="s">
        <v>2</v>
      </c>
      <c r="F2" s="327"/>
    </row>
    <row r="3" s="332" customFormat="1" ht="45" customHeight="1" spans="1:7">
      <c r="A3" s="328" t="s">
        <v>3</v>
      </c>
      <c r="B3" s="329" t="s">
        <v>4</v>
      </c>
      <c r="C3" s="330" t="s">
        <v>5</v>
      </c>
      <c r="D3" s="330" t="s">
        <v>6</v>
      </c>
      <c r="E3" s="330" t="s">
        <v>7</v>
      </c>
      <c r="F3" s="331" t="s">
        <v>8</v>
      </c>
      <c r="G3" s="332" t="s">
        <v>139</v>
      </c>
    </row>
    <row r="4" ht="38" customHeight="1" spans="1:7">
      <c r="A4" s="333" t="s">
        <v>85</v>
      </c>
      <c r="B4" s="334" t="s">
        <v>2577</v>
      </c>
      <c r="C4" s="399">
        <v>1</v>
      </c>
      <c r="D4" s="399">
        <v>1</v>
      </c>
      <c r="E4" s="347"/>
      <c r="F4" s="337" t="str">
        <f t="shared" ref="F4:F67" si="0">IF(LEN(A4)=3,"是",IF(B4&lt;&gt;"",IF(SUM(C4:D4)&lt;&gt;0,"是","否"),"是"))</f>
        <v>是</v>
      </c>
      <c r="G4" s="321" t="str">
        <f t="shared" ref="G4:G67" si="1">IF(LEN(A4)=3,"类",IF(LEN(A4)=5,"款","项"))</f>
        <v>类</v>
      </c>
    </row>
    <row r="5" ht="38" customHeight="1" spans="1:7">
      <c r="A5" s="339" t="s">
        <v>2578</v>
      </c>
      <c r="B5" s="338" t="s">
        <v>2579</v>
      </c>
      <c r="C5" s="378">
        <v>1</v>
      </c>
      <c r="D5" s="378">
        <v>1</v>
      </c>
      <c r="E5" s="342"/>
      <c r="F5" s="337" t="str">
        <f t="shared" si="0"/>
        <v>是</v>
      </c>
      <c r="G5" s="321" t="str">
        <f t="shared" si="1"/>
        <v>款</v>
      </c>
    </row>
    <row r="6" ht="38" customHeight="1" spans="1:7">
      <c r="A6" s="339" t="s">
        <v>2580</v>
      </c>
      <c r="B6" s="340" t="s">
        <v>2581</v>
      </c>
      <c r="C6" s="341">
        <v>1</v>
      </c>
      <c r="D6" s="341">
        <v>1</v>
      </c>
      <c r="E6" s="342">
        <f t="shared" ref="E4:E67" si="2">IF(C6&gt;0,D6/C6-1,IF(C6&lt;0,-(D6/C6-1),""))</f>
        <v>0</v>
      </c>
      <c r="F6" s="337" t="str">
        <f t="shared" si="0"/>
        <v>是</v>
      </c>
      <c r="G6" s="321" t="str">
        <f t="shared" si="1"/>
        <v>项</v>
      </c>
    </row>
    <row r="7" ht="38" customHeight="1" spans="1:7">
      <c r="A7" s="339" t="s">
        <v>2582</v>
      </c>
      <c r="B7" s="340" t="s">
        <v>2583</v>
      </c>
      <c r="C7" s="341"/>
      <c r="D7" s="341"/>
      <c r="E7" s="342" t="str">
        <f t="shared" si="2"/>
        <v/>
      </c>
      <c r="F7" s="337" t="str">
        <f t="shared" si="0"/>
        <v>否</v>
      </c>
      <c r="G7" s="321" t="str">
        <f t="shared" si="1"/>
        <v>项</v>
      </c>
    </row>
    <row r="8" ht="38" customHeight="1" spans="1:7">
      <c r="A8" s="339" t="s">
        <v>2584</v>
      </c>
      <c r="B8" s="340" t="s">
        <v>2585</v>
      </c>
      <c r="C8" s="341"/>
      <c r="D8" s="341"/>
      <c r="E8" s="342" t="str">
        <f t="shared" si="2"/>
        <v/>
      </c>
      <c r="F8" s="337" t="str">
        <f t="shared" si="0"/>
        <v>否</v>
      </c>
      <c r="G8" s="321" t="str">
        <f t="shared" si="1"/>
        <v>项</v>
      </c>
    </row>
    <row r="9" s="314" customFormat="1" ht="38" customHeight="1" spans="1:7">
      <c r="A9" s="339" t="s">
        <v>2586</v>
      </c>
      <c r="B9" s="340" t="s">
        <v>2587</v>
      </c>
      <c r="C9" s="341"/>
      <c r="D9" s="341"/>
      <c r="E9" s="342" t="str">
        <f t="shared" si="2"/>
        <v/>
      </c>
      <c r="F9" s="337" t="str">
        <f t="shared" si="0"/>
        <v>否</v>
      </c>
      <c r="G9" s="321" t="str">
        <f t="shared" si="1"/>
        <v>项</v>
      </c>
    </row>
    <row r="10" ht="38" customHeight="1" spans="1:7">
      <c r="A10" s="339" t="s">
        <v>2588</v>
      </c>
      <c r="B10" s="340" t="s">
        <v>2589</v>
      </c>
      <c r="C10" s="341"/>
      <c r="D10" s="341"/>
      <c r="E10" s="342" t="str">
        <f t="shared" si="2"/>
        <v/>
      </c>
      <c r="F10" s="337" t="str">
        <f t="shared" si="0"/>
        <v>否</v>
      </c>
      <c r="G10" s="321" t="str">
        <f t="shared" si="1"/>
        <v>项</v>
      </c>
    </row>
    <row r="11" ht="38" customHeight="1" spans="1:7">
      <c r="A11" s="339" t="s">
        <v>2590</v>
      </c>
      <c r="B11" s="338" t="s">
        <v>2591</v>
      </c>
      <c r="C11" s="378"/>
      <c r="D11" s="378"/>
      <c r="E11" s="342"/>
      <c r="F11" s="337" t="str">
        <f t="shared" si="0"/>
        <v>否</v>
      </c>
      <c r="G11" s="321" t="str">
        <f t="shared" si="1"/>
        <v>款</v>
      </c>
    </row>
    <row r="12" s="314" customFormat="1" ht="38" customHeight="1" spans="1:7">
      <c r="A12" s="339" t="s">
        <v>2592</v>
      </c>
      <c r="B12" s="340" t="s">
        <v>2593</v>
      </c>
      <c r="C12" s="341">
        <v>0</v>
      </c>
      <c r="D12" s="341">
        <v>0</v>
      </c>
      <c r="E12" s="342" t="str">
        <f t="shared" si="2"/>
        <v/>
      </c>
      <c r="F12" s="337" t="str">
        <f t="shared" si="0"/>
        <v>否</v>
      </c>
      <c r="G12" s="321" t="str">
        <f t="shared" si="1"/>
        <v>项</v>
      </c>
    </row>
    <row r="13" ht="38" customHeight="1" spans="1:7">
      <c r="A13" s="339" t="s">
        <v>2594</v>
      </c>
      <c r="B13" s="340" t="s">
        <v>2595</v>
      </c>
      <c r="C13" s="341">
        <v>0</v>
      </c>
      <c r="D13" s="341">
        <v>0</v>
      </c>
      <c r="E13" s="342" t="str">
        <f t="shared" si="2"/>
        <v/>
      </c>
      <c r="F13" s="337" t="str">
        <f t="shared" si="0"/>
        <v>否</v>
      </c>
      <c r="G13" s="321" t="str">
        <f t="shared" si="1"/>
        <v>项</v>
      </c>
    </row>
    <row r="14" s="314" customFormat="1" ht="38" customHeight="1" spans="1:7">
      <c r="A14" s="339" t="s">
        <v>2596</v>
      </c>
      <c r="B14" s="340" t="s">
        <v>2597</v>
      </c>
      <c r="C14" s="341"/>
      <c r="D14" s="341"/>
      <c r="E14" s="342" t="str">
        <f t="shared" si="2"/>
        <v/>
      </c>
      <c r="F14" s="337" t="str">
        <f t="shared" si="0"/>
        <v>否</v>
      </c>
      <c r="G14" s="321" t="str">
        <f t="shared" si="1"/>
        <v>项</v>
      </c>
    </row>
    <row r="15" ht="38" customHeight="1" spans="1:7">
      <c r="A15" s="339" t="s">
        <v>2598</v>
      </c>
      <c r="B15" s="340" t="s">
        <v>2599</v>
      </c>
      <c r="C15" s="341"/>
      <c r="D15" s="341"/>
      <c r="E15" s="342" t="str">
        <f t="shared" si="2"/>
        <v/>
      </c>
      <c r="F15" s="337" t="str">
        <f t="shared" si="0"/>
        <v>否</v>
      </c>
      <c r="G15" s="321" t="str">
        <f t="shared" si="1"/>
        <v>项</v>
      </c>
    </row>
    <row r="16" ht="38" customHeight="1" spans="1:7">
      <c r="A16" s="339" t="s">
        <v>2600</v>
      </c>
      <c r="B16" s="340" t="s">
        <v>2601</v>
      </c>
      <c r="C16" s="341"/>
      <c r="D16" s="341"/>
      <c r="E16" s="342" t="str">
        <f t="shared" si="2"/>
        <v/>
      </c>
      <c r="F16" s="337" t="str">
        <f t="shared" si="0"/>
        <v>否</v>
      </c>
      <c r="G16" s="321" t="str">
        <f t="shared" si="1"/>
        <v>项</v>
      </c>
    </row>
    <row r="17" s="314" customFormat="1" ht="38" customHeight="1" spans="1:7">
      <c r="A17" s="339" t="s">
        <v>2602</v>
      </c>
      <c r="B17" s="340" t="s">
        <v>2603</v>
      </c>
      <c r="C17" s="341">
        <f>SUM(C18:C19)</f>
        <v>0</v>
      </c>
      <c r="D17" s="341">
        <f>SUM(D18:D19)</f>
        <v>0</v>
      </c>
      <c r="E17" s="342" t="str">
        <f t="shared" si="2"/>
        <v/>
      </c>
      <c r="F17" s="337" t="str">
        <f t="shared" si="0"/>
        <v>否</v>
      </c>
      <c r="G17" s="321" t="str">
        <f t="shared" si="1"/>
        <v>款</v>
      </c>
    </row>
    <row r="18" s="314" customFormat="1" ht="38" customHeight="1" spans="1:7">
      <c r="A18" s="339" t="s">
        <v>2604</v>
      </c>
      <c r="B18" s="340" t="s">
        <v>2605</v>
      </c>
      <c r="C18" s="341">
        <v>0</v>
      </c>
      <c r="D18" s="341">
        <v>0</v>
      </c>
      <c r="E18" s="342" t="str">
        <f t="shared" si="2"/>
        <v/>
      </c>
      <c r="F18" s="337" t="str">
        <f t="shared" si="0"/>
        <v>否</v>
      </c>
      <c r="G18" s="321" t="str">
        <f t="shared" si="1"/>
        <v>项</v>
      </c>
    </row>
    <row r="19" s="314" customFormat="1" ht="38" customHeight="1" spans="1:7">
      <c r="A19" s="339" t="s">
        <v>2606</v>
      </c>
      <c r="B19" s="340" t="s">
        <v>2607</v>
      </c>
      <c r="C19" s="341">
        <v>0</v>
      </c>
      <c r="D19" s="341">
        <v>0</v>
      </c>
      <c r="E19" s="342" t="str">
        <f t="shared" si="2"/>
        <v/>
      </c>
      <c r="F19" s="337" t="str">
        <f t="shared" si="0"/>
        <v>否</v>
      </c>
      <c r="G19" s="321" t="str">
        <f t="shared" si="1"/>
        <v>项</v>
      </c>
    </row>
    <row r="20" ht="38" customHeight="1" spans="1:7">
      <c r="A20" s="333" t="s">
        <v>87</v>
      </c>
      <c r="B20" s="334" t="s">
        <v>2608</v>
      </c>
      <c r="C20" s="374">
        <v>365</v>
      </c>
      <c r="D20" s="374"/>
      <c r="E20" s="347">
        <v>-1</v>
      </c>
      <c r="F20" s="337" t="str">
        <f t="shared" si="0"/>
        <v>是</v>
      </c>
      <c r="G20" s="321" t="str">
        <f t="shared" si="1"/>
        <v>类</v>
      </c>
    </row>
    <row r="21" ht="38" customHeight="1" spans="1:7">
      <c r="A21" s="339" t="s">
        <v>2609</v>
      </c>
      <c r="B21" s="338" t="s">
        <v>2610</v>
      </c>
      <c r="C21" s="378">
        <v>365</v>
      </c>
      <c r="D21" s="378"/>
      <c r="E21" s="342">
        <v>-1</v>
      </c>
      <c r="F21" s="337" t="str">
        <f t="shared" si="0"/>
        <v>是</v>
      </c>
      <c r="G21" s="321" t="str">
        <f t="shared" si="1"/>
        <v>款</v>
      </c>
    </row>
    <row r="22" ht="38" customHeight="1" spans="1:7">
      <c r="A22" s="339" t="s">
        <v>2611</v>
      </c>
      <c r="B22" s="340" t="s">
        <v>2612</v>
      </c>
      <c r="C22" s="341">
        <v>108</v>
      </c>
      <c r="D22" s="341"/>
      <c r="E22" s="342">
        <f t="shared" si="2"/>
        <v>-1</v>
      </c>
      <c r="F22" s="337" t="str">
        <f t="shared" si="0"/>
        <v>是</v>
      </c>
      <c r="G22" s="321" t="str">
        <f t="shared" si="1"/>
        <v>项</v>
      </c>
    </row>
    <row r="23" ht="38" customHeight="1" spans="1:7">
      <c r="A23" s="339" t="s">
        <v>2613</v>
      </c>
      <c r="B23" s="340" t="s">
        <v>2614</v>
      </c>
      <c r="C23" s="341">
        <v>257</v>
      </c>
      <c r="D23" s="341"/>
      <c r="E23" s="342">
        <f t="shared" si="2"/>
        <v>-1</v>
      </c>
      <c r="F23" s="337" t="str">
        <f t="shared" si="0"/>
        <v>是</v>
      </c>
      <c r="G23" s="321" t="str">
        <f t="shared" si="1"/>
        <v>项</v>
      </c>
    </row>
    <row r="24" ht="38" customHeight="1" spans="1:7">
      <c r="A24" s="339" t="s">
        <v>2615</v>
      </c>
      <c r="B24" s="340" t="s">
        <v>2616</v>
      </c>
      <c r="C24" s="341"/>
      <c r="D24" s="341"/>
      <c r="E24" s="342" t="str">
        <f t="shared" si="2"/>
        <v/>
      </c>
      <c r="F24" s="337" t="str">
        <f t="shared" si="0"/>
        <v>否</v>
      </c>
      <c r="G24" s="321" t="str">
        <f t="shared" si="1"/>
        <v>项</v>
      </c>
    </row>
    <row r="25" ht="38" customHeight="1" spans="1:7">
      <c r="A25" s="339" t="s">
        <v>2617</v>
      </c>
      <c r="B25" s="338" t="s">
        <v>2618</v>
      </c>
      <c r="C25" s="378"/>
      <c r="D25" s="378"/>
      <c r="E25" s="342"/>
      <c r="F25" s="337" t="str">
        <f t="shared" si="0"/>
        <v>否</v>
      </c>
      <c r="G25" s="321" t="str">
        <f t="shared" si="1"/>
        <v>款</v>
      </c>
    </row>
    <row r="26" s="314" customFormat="1" ht="38" customHeight="1" spans="1:7">
      <c r="A26" s="339" t="s">
        <v>2619</v>
      </c>
      <c r="B26" s="340" t="s">
        <v>2612</v>
      </c>
      <c r="C26" s="341"/>
      <c r="D26" s="341"/>
      <c r="E26" s="342" t="str">
        <f t="shared" si="2"/>
        <v/>
      </c>
      <c r="F26" s="337" t="str">
        <f t="shared" si="0"/>
        <v>否</v>
      </c>
      <c r="G26" s="321" t="str">
        <f t="shared" si="1"/>
        <v>项</v>
      </c>
    </row>
    <row r="27" ht="38" customHeight="1" spans="1:7">
      <c r="A27" s="339" t="s">
        <v>2620</v>
      </c>
      <c r="B27" s="340" t="s">
        <v>2614</v>
      </c>
      <c r="C27" s="341"/>
      <c r="D27" s="341"/>
      <c r="E27" s="342" t="str">
        <f t="shared" si="2"/>
        <v/>
      </c>
      <c r="F27" s="337" t="str">
        <f t="shared" si="0"/>
        <v>否</v>
      </c>
      <c r="G27" s="321" t="str">
        <f t="shared" si="1"/>
        <v>项</v>
      </c>
    </row>
    <row r="28" ht="38" customHeight="1" spans="1:7">
      <c r="A28" s="339" t="s">
        <v>2621</v>
      </c>
      <c r="B28" s="340" t="s">
        <v>2622</v>
      </c>
      <c r="C28" s="341"/>
      <c r="D28" s="341"/>
      <c r="E28" s="342" t="str">
        <f t="shared" si="2"/>
        <v/>
      </c>
      <c r="F28" s="337" t="str">
        <f t="shared" si="0"/>
        <v>否</v>
      </c>
      <c r="G28" s="321" t="str">
        <f t="shared" si="1"/>
        <v>项</v>
      </c>
    </row>
    <row r="29" s="317" customFormat="1" ht="38" customHeight="1" spans="1:7">
      <c r="A29" s="339" t="s">
        <v>2623</v>
      </c>
      <c r="B29" s="338" t="s">
        <v>2624</v>
      </c>
      <c r="C29" s="378"/>
      <c r="D29" s="378"/>
      <c r="E29" s="342"/>
      <c r="F29" s="337" t="str">
        <f t="shared" si="0"/>
        <v>否</v>
      </c>
      <c r="G29" s="321" t="str">
        <f t="shared" si="1"/>
        <v>款</v>
      </c>
    </row>
    <row r="30" s="314" customFormat="1" ht="38" customHeight="1" spans="1:7">
      <c r="A30" s="339" t="s">
        <v>2625</v>
      </c>
      <c r="B30" s="340" t="s">
        <v>2614</v>
      </c>
      <c r="C30" s="341"/>
      <c r="D30" s="341"/>
      <c r="E30" s="342" t="str">
        <f t="shared" si="2"/>
        <v/>
      </c>
      <c r="F30" s="337" t="str">
        <f t="shared" si="0"/>
        <v>否</v>
      </c>
      <c r="G30" s="321" t="str">
        <f t="shared" si="1"/>
        <v>项</v>
      </c>
    </row>
    <row r="31" s="314" customFormat="1" ht="38" customHeight="1" spans="1:7">
      <c r="A31" s="339" t="s">
        <v>2626</v>
      </c>
      <c r="B31" s="340" t="s">
        <v>2627</v>
      </c>
      <c r="C31" s="341"/>
      <c r="D31" s="341"/>
      <c r="E31" s="342" t="str">
        <f t="shared" si="2"/>
        <v/>
      </c>
      <c r="F31" s="337" t="str">
        <f t="shared" si="0"/>
        <v>否</v>
      </c>
      <c r="G31" s="321" t="str">
        <f t="shared" si="1"/>
        <v>项</v>
      </c>
    </row>
    <row r="32" ht="38" customHeight="1" spans="1:7">
      <c r="A32" s="333" t="s">
        <v>91</v>
      </c>
      <c r="B32" s="334" t="s">
        <v>2628</v>
      </c>
      <c r="C32" s="374"/>
      <c r="D32" s="374">
        <v>3228</v>
      </c>
      <c r="E32" s="347"/>
      <c r="F32" s="337" t="str">
        <f t="shared" si="0"/>
        <v>是</v>
      </c>
      <c r="G32" s="321" t="str">
        <f t="shared" si="1"/>
        <v>类</v>
      </c>
    </row>
    <row r="33" ht="38" customHeight="1" spans="1:7">
      <c r="A33" s="339" t="s">
        <v>2629</v>
      </c>
      <c r="B33" s="338" t="s">
        <v>2630</v>
      </c>
      <c r="C33" s="378"/>
      <c r="D33" s="378">
        <v>3228</v>
      </c>
      <c r="E33" s="342"/>
      <c r="F33" s="337" t="str">
        <f t="shared" si="0"/>
        <v>是</v>
      </c>
      <c r="G33" s="321" t="str">
        <f t="shared" si="1"/>
        <v>款</v>
      </c>
    </row>
    <row r="34" s="314" customFormat="1" ht="38" customHeight="1" spans="1:7">
      <c r="A34" s="339">
        <v>2116001</v>
      </c>
      <c r="B34" s="340" t="s">
        <v>2631</v>
      </c>
      <c r="C34" s="341"/>
      <c r="D34" s="341"/>
      <c r="E34" s="342" t="str">
        <f t="shared" si="2"/>
        <v/>
      </c>
      <c r="F34" s="337" t="str">
        <f t="shared" si="0"/>
        <v>否</v>
      </c>
      <c r="G34" s="321" t="str">
        <f t="shared" si="1"/>
        <v>项</v>
      </c>
    </row>
    <row r="35" s="314" customFormat="1" ht="38" customHeight="1" spans="1:7">
      <c r="A35" s="339">
        <v>2116002</v>
      </c>
      <c r="B35" s="340" t="s">
        <v>2632</v>
      </c>
      <c r="C35" s="341"/>
      <c r="D35" s="341">
        <v>3228</v>
      </c>
      <c r="E35" s="342" t="str">
        <f t="shared" si="2"/>
        <v/>
      </c>
      <c r="F35" s="337" t="str">
        <f t="shared" si="0"/>
        <v>是</v>
      </c>
      <c r="G35" s="321" t="str">
        <f t="shared" si="1"/>
        <v>项</v>
      </c>
    </row>
    <row r="36" s="314" customFormat="1" ht="38" customHeight="1" spans="1:7">
      <c r="A36" s="339">
        <v>2116003</v>
      </c>
      <c r="B36" s="340" t="s">
        <v>2633</v>
      </c>
      <c r="C36" s="341"/>
      <c r="D36" s="341"/>
      <c r="E36" s="342" t="str">
        <f t="shared" si="2"/>
        <v/>
      </c>
      <c r="F36" s="337" t="str">
        <f t="shared" si="0"/>
        <v>否</v>
      </c>
      <c r="G36" s="321" t="str">
        <f t="shared" si="1"/>
        <v>项</v>
      </c>
    </row>
    <row r="37" s="317" customFormat="1" ht="38" customHeight="1" spans="1:7">
      <c r="A37" s="339">
        <v>2116099</v>
      </c>
      <c r="B37" s="340" t="s">
        <v>2634</v>
      </c>
      <c r="C37" s="341"/>
      <c r="D37" s="341"/>
      <c r="E37" s="342" t="str">
        <f t="shared" si="2"/>
        <v/>
      </c>
      <c r="F37" s="337" t="str">
        <f t="shared" si="0"/>
        <v>否</v>
      </c>
      <c r="G37" s="321" t="str">
        <f t="shared" si="1"/>
        <v>项</v>
      </c>
    </row>
    <row r="38" s="314" customFormat="1" ht="38" customHeight="1" spans="1:7">
      <c r="A38" s="339">
        <v>21161</v>
      </c>
      <c r="B38" s="340" t="s">
        <v>2635</v>
      </c>
      <c r="C38" s="341"/>
      <c r="D38" s="341"/>
      <c r="E38" s="342" t="str">
        <f t="shared" si="2"/>
        <v/>
      </c>
      <c r="F38" s="337" t="str">
        <f t="shared" si="0"/>
        <v>否</v>
      </c>
      <c r="G38" s="321" t="str">
        <f t="shared" si="1"/>
        <v>款</v>
      </c>
    </row>
    <row r="39" ht="38" customHeight="1" spans="1:7">
      <c r="A39" s="339">
        <v>2116101</v>
      </c>
      <c r="B39" s="340" t="s">
        <v>2636</v>
      </c>
      <c r="C39" s="341"/>
      <c r="D39" s="341"/>
      <c r="E39" s="342" t="str">
        <f t="shared" si="2"/>
        <v/>
      </c>
      <c r="F39" s="337" t="str">
        <f t="shared" si="0"/>
        <v>否</v>
      </c>
      <c r="G39" s="321" t="str">
        <f t="shared" si="1"/>
        <v>项</v>
      </c>
    </row>
    <row r="40" ht="38" customHeight="1" spans="1:7">
      <c r="A40" s="339">
        <v>2116102</v>
      </c>
      <c r="B40" s="340" t="s">
        <v>2637</v>
      </c>
      <c r="C40" s="341"/>
      <c r="D40" s="341"/>
      <c r="E40" s="342" t="str">
        <f t="shared" si="2"/>
        <v/>
      </c>
      <c r="F40" s="337" t="str">
        <f t="shared" si="0"/>
        <v>否</v>
      </c>
      <c r="G40" s="321" t="str">
        <f t="shared" si="1"/>
        <v>项</v>
      </c>
    </row>
    <row r="41" ht="38" customHeight="1" spans="1:7">
      <c r="A41" s="339">
        <v>2116103</v>
      </c>
      <c r="B41" s="340" t="s">
        <v>2638</v>
      </c>
      <c r="C41" s="341"/>
      <c r="D41" s="341"/>
      <c r="E41" s="342" t="str">
        <f t="shared" si="2"/>
        <v/>
      </c>
      <c r="F41" s="337" t="str">
        <f t="shared" si="0"/>
        <v>否</v>
      </c>
      <c r="G41" s="321" t="str">
        <f t="shared" si="1"/>
        <v>项</v>
      </c>
    </row>
    <row r="42" ht="38" customHeight="1" spans="1:7">
      <c r="A42" s="339">
        <v>2116104</v>
      </c>
      <c r="B42" s="340" t="s">
        <v>2639</v>
      </c>
      <c r="C42" s="341"/>
      <c r="D42" s="341"/>
      <c r="E42" s="342" t="str">
        <f t="shared" si="2"/>
        <v/>
      </c>
      <c r="F42" s="337" t="str">
        <f t="shared" si="0"/>
        <v>否</v>
      </c>
      <c r="G42" s="321" t="str">
        <f t="shared" si="1"/>
        <v>项</v>
      </c>
    </row>
    <row r="43" ht="38" customHeight="1" spans="1:7">
      <c r="A43" s="333" t="s">
        <v>93</v>
      </c>
      <c r="B43" s="334" t="s">
        <v>2640</v>
      </c>
      <c r="C43" s="374">
        <v>11187</v>
      </c>
      <c r="D43" s="374">
        <v>29614</v>
      </c>
      <c r="E43" s="347">
        <v>1.647</v>
      </c>
      <c r="F43" s="337" t="str">
        <f t="shared" si="0"/>
        <v>是</v>
      </c>
      <c r="G43" s="321" t="str">
        <f t="shared" si="1"/>
        <v>类</v>
      </c>
    </row>
    <row r="44" ht="38" customHeight="1" spans="1:7">
      <c r="A44" s="339" t="s">
        <v>2641</v>
      </c>
      <c r="B44" s="338" t="s">
        <v>2642</v>
      </c>
      <c r="C44" s="378">
        <v>10936</v>
      </c>
      <c r="D44" s="378">
        <v>28792</v>
      </c>
      <c r="E44" s="342">
        <v>1.633</v>
      </c>
      <c r="F44" s="337" t="str">
        <f t="shared" si="0"/>
        <v>是</v>
      </c>
      <c r="G44" s="321" t="str">
        <f t="shared" si="1"/>
        <v>款</v>
      </c>
    </row>
    <row r="45" ht="38" customHeight="1" spans="1:7">
      <c r="A45" s="339" t="s">
        <v>2643</v>
      </c>
      <c r="B45" s="340" t="s">
        <v>2644</v>
      </c>
      <c r="C45" s="341">
        <v>2687</v>
      </c>
      <c r="D45" s="341">
        <v>4500</v>
      </c>
      <c r="E45" s="342">
        <v>0.675</v>
      </c>
      <c r="F45" s="337" t="str">
        <f t="shared" si="0"/>
        <v>是</v>
      </c>
      <c r="G45" s="321" t="str">
        <f t="shared" si="1"/>
        <v>项</v>
      </c>
    </row>
    <row r="46" ht="38" customHeight="1" spans="1:7">
      <c r="A46" s="339" t="s">
        <v>2645</v>
      </c>
      <c r="B46" s="340" t="s">
        <v>2646</v>
      </c>
      <c r="C46" s="341">
        <v>545</v>
      </c>
      <c r="D46" s="341">
        <v>7410</v>
      </c>
      <c r="E46" s="342">
        <v>12.596</v>
      </c>
      <c r="F46" s="337" t="str">
        <f t="shared" si="0"/>
        <v>是</v>
      </c>
      <c r="G46" s="321" t="str">
        <f t="shared" si="1"/>
        <v>项</v>
      </c>
    </row>
    <row r="47" ht="38" customHeight="1" spans="1:7">
      <c r="A47" s="339" t="s">
        <v>2647</v>
      </c>
      <c r="B47" s="340" t="s">
        <v>2648</v>
      </c>
      <c r="C47" s="341"/>
      <c r="D47" s="341"/>
      <c r="E47" s="342" t="str">
        <f t="shared" si="2"/>
        <v/>
      </c>
      <c r="F47" s="337" t="str">
        <f t="shared" si="0"/>
        <v>否</v>
      </c>
      <c r="G47" s="321" t="str">
        <f t="shared" si="1"/>
        <v>项</v>
      </c>
    </row>
    <row r="48" ht="38" customHeight="1" spans="1:7">
      <c r="A48" s="339" t="s">
        <v>2649</v>
      </c>
      <c r="B48" s="340" t="s">
        <v>2650</v>
      </c>
      <c r="C48" s="341">
        <v>1978</v>
      </c>
      <c r="D48" s="341">
        <v>5743</v>
      </c>
      <c r="E48" s="342">
        <v>1.903</v>
      </c>
      <c r="F48" s="337" t="str">
        <f t="shared" si="0"/>
        <v>是</v>
      </c>
      <c r="G48" s="321" t="str">
        <f t="shared" si="1"/>
        <v>项</v>
      </c>
    </row>
    <row r="49" ht="38" customHeight="1" spans="1:7">
      <c r="A49" s="339" t="s">
        <v>2651</v>
      </c>
      <c r="B49" s="340" t="s">
        <v>2652</v>
      </c>
      <c r="C49" s="341">
        <v>4928</v>
      </c>
      <c r="D49" s="341">
        <v>7510</v>
      </c>
      <c r="E49" s="342">
        <v>0.524</v>
      </c>
      <c r="F49" s="337" t="str">
        <f t="shared" si="0"/>
        <v>是</v>
      </c>
      <c r="G49" s="321" t="str">
        <f t="shared" si="1"/>
        <v>项</v>
      </c>
    </row>
    <row r="50" ht="38" customHeight="1" spans="1:7">
      <c r="A50" s="339" t="s">
        <v>2653</v>
      </c>
      <c r="B50" s="340" t="s">
        <v>2654</v>
      </c>
      <c r="C50" s="341"/>
      <c r="D50" s="341">
        <v>400</v>
      </c>
      <c r="E50" s="342" t="s">
        <v>517</v>
      </c>
      <c r="F50" s="337" t="str">
        <f t="shared" si="0"/>
        <v>是</v>
      </c>
      <c r="G50" s="321" t="str">
        <f t="shared" si="1"/>
        <v>项</v>
      </c>
    </row>
    <row r="51" ht="38" customHeight="1" spans="1:7">
      <c r="A51" s="339" t="s">
        <v>2655</v>
      </c>
      <c r="B51" s="340" t="s">
        <v>2656</v>
      </c>
      <c r="C51" s="341"/>
      <c r="D51" s="341"/>
      <c r="E51" s="342" t="str">
        <f t="shared" si="2"/>
        <v/>
      </c>
      <c r="F51" s="337" t="str">
        <f t="shared" si="0"/>
        <v>否</v>
      </c>
      <c r="G51" s="321" t="str">
        <f t="shared" si="1"/>
        <v>项</v>
      </c>
    </row>
    <row r="52" ht="38" customHeight="1" spans="1:7">
      <c r="A52" s="339" t="s">
        <v>2657</v>
      </c>
      <c r="B52" s="340" t="s">
        <v>2658</v>
      </c>
      <c r="C52" s="341"/>
      <c r="D52" s="341"/>
      <c r="E52" s="342" t="str">
        <f t="shared" si="2"/>
        <v/>
      </c>
      <c r="F52" s="337" t="str">
        <f t="shared" si="0"/>
        <v>否</v>
      </c>
      <c r="G52" s="321" t="str">
        <f t="shared" si="1"/>
        <v>项</v>
      </c>
    </row>
    <row r="53" ht="38" customHeight="1" spans="1:7">
      <c r="A53" s="339" t="s">
        <v>2659</v>
      </c>
      <c r="B53" s="340" t="s">
        <v>2660</v>
      </c>
      <c r="C53" s="341"/>
      <c r="D53" s="341"/>
      <c r="E53" s="342" t="str">
        <f t="shared" si="2"/>
        <v/>
      </c>
      <c r="F53" s="337" t="str">
        <f t="shared" si="0"/>
        <v>否</v>
      </c>
      <c r="G53" s="321" t="str">
        <f t="shared" si="1"/>
        <v>项</v>
      </c>
    </row>
    <row r="54" ht="38" customHeight="1" spans="1:7">
      <c r="A54" s="339" t="s">
        <v>2661</v>
      </c>
      <c r="B54" s="340" t="s">
        <v>2662</v>
      </c>
      <c r="C54" s="341"/>
      <c r="D54" s="341"/>
      <c r="E54" s="342" t="str">
        <f t="shared" si="2"/>
        <v/>
      </c>
      <c r="F54" s="337" t="str">
        <f t="shared" si="0"/>
        <v>否</v>
      </c>
      <c r="G54" s="321" t="str">
        <f t="shared" si="1"/>
        <v>项</v>
      </c>
    </row>
    <row r="55" ht="38" customHeight="1" spans="1:7">
      <c r="A55" s="339" t="s">
        <v>2663</v>
      </c>
      <c r="B55" s="340" t="s">
        <v>2664</v>
      </c>
      <c r="C55" s="341"/>
      <c r="D55" s="341"/>
      <c r="E55" s="342" t="str">
        <f t="shared" si="2"/>
        <v/>
      </c>
      <c r="F55" s="337" t="str">
        <f t="shared" si="0"/>
        <v>否</v>
      </c>
      <c r="G55" s="321" t="str">
        <f t="shared" si="1"/>
        <v>项</v>
      </c>
    </row>
    <row r="56" ht="38" customHeight="1" spans="1:6">
      <c r="A56" s="339" t="s">
        <v>2665</v>
      </c>
      <c r="B56" s="340" t="s">
        <v>2666</v>
      </c>
      <c r="C56" s="341">
        <v>540</v>
      </c>
      <c r="D56" s="341">
        <v>2897</v>
      </c>
      <c r="E56" s="342">
        <v>4.365</v>
      </c>
      <c r="F56" s="337"/>
    </row>
    <row r="57" ht="38" customHeight="1" spans="1:6">
      <c r="A57" s="339" t="s">
        <v>2667</v>
      </c>
      <c r="B57" s="340" t="s">
        <v>2668</v>
      </c>
      <c r="C57" s="341">
        <v>24</v>
      </c>
      <c r="D57" s="341">
        <v>26</v>
      </c>
      <c r="E57" s="342">
        <v>0.083</v>
      </c>
      <c r="F57" s="337"/>
    </row>
    <row r="58" ht="38" customHeight="1" spans="1:6">
      <c r="A58" s="339" t="s">
        <v>2669</v>
      </c>
      <c r="B58" s="340" t="s">
        <v>2670</v>
      </c>
      <c r="C58" s="341">
        <v>128</v>
      </c>
      <c r="D58" s="341">
        <v>289</v>
      </c>
      <c r="E58" s="342">
        <v>1.258</v>
      </c>
      <c r="F58" s="337"/>
    </row>
    <row r="59" ht="38" customHeight="1" spans="1:7">
      <c r="A59" s="339" t="s">
        <v>2671</v>
      </c>
      <c r="B59" s="340" t="s">
        <v>2672</v>
      </c>
      <c r="C59" s="341">
        <v>106</v>
      </c>
      <c r="D59" s="341">
        <v>17</v>
      </c>
      <c r="E59" s="342">
        <v>-0.84</v>
      </c>
      <c r="F59" s="337" t="str">
        <f t="shared" ref="F59:F70" si="3">IF(LEN(A59)=3,"是",IF(B59&lt;&gt;"",IF(SUM(C59:D59)&lt;&gt;0,"是","否"),"是"))</f>
        <v>是</v>
      </c>
      <c r="G59" s="321" t="str">
        <f t="shared" ref="G59:G70" si="4">IF(LEN(A59)=3,"类",IF(LEN(A59)=5,"款","项"))</f>
        <v>项</v>
      </c>
    </row>
    <row r="60" ht="38" customHeight="1" spans="1:7">
      <c r="A60" s="339" t="s">
        <v>2673</v>
      </c>
      <c r="B60" s="338" t="s">
        <v>2674</v>
      </c>
      <c r="C60" s="378"/>
      <c r="D60" s="378"/>
      <c r="E60" s="342"/>
      <c r="F60" s="337" t="str">
        <f t="shared" si="3"/>
        <v>否</v>
      </c>
      <c r="G60" s="321" t="str">
        <f t="shared" si="4"/>
        <v>款</v>
      </c>
    </row>
    <row r="61" ht="38" customHeight="1" spans="1:7">
      <c r="A61" s="339" t="s">
        <v>2675</v>
      </c>
      <c r="B61" s="340" t="s">
        <v>2644</v>
      </c>
      <c r="C61" s="341"/>
      <c r="D61" s="341"/>
      <c r="E61" s="342" t="str">
        <f>IF(C61&gt;0,D61/C61-1,IF(C61&lt;0,-(D61/C61-1),""))</f>
        <v/>
      </c>
      <c r="F61" s="337" t="str">
        <f t="shared" si="3"/>
        <v>否</v>
      </c>
      <c r="G61" s="321" t="str">
        <f t="shared" si="4"/>
        <v>项</v>
      </c>
    </row>
    <row r="62" ht="38" customHeight="1" spans="1:7">
      <c r="A62" s="339" t="s">
        <v>2676</v>
      </c>
      <c r="B62" s="340" t="s">
        <v>2646</v>
      </c>
      <c r="C62" s="341"/>
      <c r="D62" s="341"/>
      <c r="E62" s="342" t="str">
        <f>IF(C62&gt;0,D62/C62-1,IF(C62&lt;0,-(D62/C62-1),""))</f>
        <v/>
      </c>
      <c r="F62" s="337" t="str">
        <f t="shared" si="3"/>
        <v>否</v>
      </c>
      <c r="G62" s="321" t="str">
        <f t="shared" si="4"/>
        <v>项</v>
      </c>
    </row>
    <row r="63" ht="38" customHeight="1" spans="1:7">
      <c r="A63" s="339" t="s">
        <v>2677</v>
      </c>
      <c r="B63" s="340" t="s">
        <v>2678</v>
      </c>
      <c r="C63" s="341"/>
      <c r="D63" s="341"/>
      <c r="E63" s="342" t="str">
        <f>IF(C63&gt;0,D63/C63-1,IF(C63&lt;0,-(D63/C63-1),""))</f>
        <v/>
      </c>
      <c r="F63" s="337" t="str">
        <f t="shared" si="3"/>
        <v>否</v>
      </c>
      <c r="G63" s="321" t="str">
        <f t="shared" si="4"/>
        <v>项</v>
      </c>
    </row>
    <row r="64" ht="38" customHeight="1" spans="1:7">
      <c r="A64" s="339" t="s">
        <v>2679</v>
      </c>
      <c r="B64" s="338" t="s">
        <v>2680</v>
      </c>
      <c r="C64" s="378"/>
      <c r="D64" s="378"/>
      <c r="E64" s="342"/>
      <c r="F64" s="337" t="str">
        <f t="shared" si="3"/>
        <v>否</v>
      </c>
      <c r="G64" s="321" t="str">
        <f t="shared" si="4"/>
        <v>款</v>
      </c>
    </row>
    <row r="65" ht="38" customHeight="1" spans="1:7">
      <c r="A65" s="339" t="s">
        <v>2681</v>
      </c>
      <c r="B65" s="338" t="s">
        <v>2682</v>
      </c>
      <c r="C65" s="378"/>
      <c r="D65" s="378"/>
      <c r="E65" s="342"/>
      <c r="F65" s="337" t="str">
        <f t="shared" si="3"/>
        <v>否</v>
      </c>
      <c r="G65" s="321" t="str">
        <f t="shared" si="4"/>
        <v>款</v>
      </c>
    </row>
    <row r="66" ht="38" customHeight="1" spans="1:7">
      <c r="A66" s="339" t="s">
        <v>2683</v>
      </c>
      <c r="B66" s="340" t="s">
        <v>2684</v>
      </c>
      <c r="C66" s="341"/>
      <c r="D66" s="341"/>
      <c r="E66" s="342" t="str">
        <f>IF(C66&gt;0,D66/C66-1,IF(C66&lt;0,-(D66/C66-1),""))</f>
        <v/>
      </c>
      <c r="F66" s="337" t="str">
        <f t="shared" si="3"/>
        <v>否</v>
      </c>
      <c r="G66" s="321" t="str">
        <f t="shared" si="4"/>
        <v>项</v>
      </c>
    </row>
    <row r="67" ht="38" customHeight="1" spans="1:7">
      <c r="A67" s="339" t="s">
        <v>2685</v>
      </c>
      <c r="B67" s="340" t="s">
        <v>2686</v>
      </c>
      <c r="C67" s="341"/>
      <c r="D67" s="341"/>
      <c r="E67" s="342" t="str">
        <f>IF(C67&gt;0,D67/C67-1,IF(C67&lt;0,-(D67/C67-1),""))</f>
        <v/>
      </c>
      <c r="F67" s="337" t="str">
        <f t="shared" si="3"/>
        <v>否</v>
      </c>
      <c r="G67" s="321" t="str">
        <f t="shared" si="4"/>
        <v>项</v>
      </c>
    </row>
    <row r="68" ht="38" customHeight="1" spans="1:7">
      <c r="A68" s="339" t="s">
        <v>2687</v>
      </c>
      <c r="B68" s="340" t="s">
        <v>2688</v>
      </c>
      <c r="C68" s="341"/>
      <c r="D68" s="341"/>
      <c r="E68" s="342" t="str">
        <f>IF(C68&gt;0,D68/C68-1,IF(C68&lt;0,-(D68/C68-1),""))</f>
        <v/>
      </c>
      <c r="F68" s="337" t="str">
        <f t="shared" si="3"/>
        <v>否</v>
      </c>
      <c r="G68" s="321" t="str">
        <f t="shared" si="4"/>
        <v>项</v>
      </c>
    </row>
    <row r="69" ht="38" customHeight="1" spans="1:7">
      <c r="A69" s="339" t="s">
        <v>2689</v>
      </c>
      <c r="B69" s="340" t="s">
        <v>2690</v>
      </c>
      <c r="C69" s="341"/>
      <c r="D69" s="341"/>
      <c r="E69" s="342" t="str">
        <f>IF(C69&gt;0,D69/C69-1,IF(C69&lt;0,-(D69/C69-1),""))</f>
        <v/>
      </c>
      <c r="F69" s="337" t="str">
        <f t="shared" si="3"/>
        <v>否</v>
      </c>
      <c r="G69" s="321" t="str">
        <f t="shared" si="4"/>
        <v>项</v>
      </c>
    </row>
    <row r="70" ht="38" customHeight="1" spans="1:7">
      <c r="A70" s="339" t="s">
        <v>2691</v>
      </c>
      <c r="B70" s="340" t="s">
        <v>2692</v>
      </c>
      <c r="C70" s="341"/>
      <c r="D70" s="341"/>
      <c r="E70" s="342" t="str">
        <f>IF(C70&gt;0,D70/C70-1,IF(C70&lt;0,-(D70/C70-1),""))</f>
        <v/>
      </c>
      <c r="F70" s="337" t="str">
        <f t="shared" si="3"/>
        <v>否</v>
      </c>
      <c r="G70" s="321" t="str">
        <f t="shared" si="4"/>
        <v>项</v>
      </c>
    </row>
    <row r="71" ht="38" customHeight="1" spans="1:7">
      <c r="A71" s="339" t="s">
        <v>2693</v>
      </c>
      <c r="B71" s="338" t="s">
        <v>2694</v>
      </c>
      <c r="C71" s="400">
        <v>251</v>
      </c>
      <c r="D71" s="400">
        <v>822</v>
      </c>
      <c r="E71" s="377">
        <v>2.275</v>
      </c>
      <c r="F71" s="337" t="str">
        <f t="shared" ref="F71:F134" si="5">IF(LEN(A71)=3,"是",IF(B71&lt;&gt;"",IF(SUM(C71:D71)&lt;&gt;0,"是","否"),"是"))</f>
        <v>是</v>
      </c>
      <c r="G71" s="321" t="str">
        <f t="shared" ref="G71:G134" si="6">IF(LEN(A71)=3,"类",IF(LEN(A71)=5,"款","项"))</f>
        <v>款</v>
      </c>
    </row>
    <row r="72" ht="38" customHeight="1" spans="1:7">
      <c r="A72" s="339" t="s">
        <v>2695</v>
      </c>
      <c r="B72" s="340" t="s">
        <v>2696</v>
      </c>
      <c r="C72" s="341"/>
      <c r="D72" s="341"/>
      <c r="E72" s="342" t="str">
        <f t="shared" ref="E71:E134" si="7">IF(C72&gt;0,D72/C72-1,IF(C72&lt;0,-(D72/C72-1),""))</f>
        <v/>
      </c>
      <c r="F72" s="337" t="str">
        <f t="shared" si="5"/>
        <v>否</v>
      </c>
      <c r="G72" s="321" t="str">
        <f t="shared" si="6"/>
        <v>项</v>
      </c>
    </row>
    <row r="73" ht="38" customHeight="1" spans="1:7">
      <c r="A73" s="339" t="s">
        <v>2697</v>
      </c>
      <c r="B73" s="340" t="s">
        <v>2698</v>
      </c>
      <c r="C73" s="341"/>
      <c r="D73" s="341"/>
      <c r="E73" s="342" t="str">
        <f t="shared" si="7"/>
        <v/>
      </c>
      <c r="F73" s="337" t="str">
        <f t="shared" si="5"/>
        <v>否</v>
      </c>
      <c r="G73" s="321" t="str">
        <f t="shared" si="6"/>
        <v>项</v>
      </c>
    </row>
    <row r="74" ht="38" customHeight="1" spans="1:7">
      <c r="A74" s="339" t="s">
        <v>2699</v>
      </c>
      <c r="B74" s="340" t="s">
        <v>2700</v>
      </c>
      <c r="C74" s="341">
        <v>251</v>
      </c>
      <c r="D74" s="341">
        <v>822</v>
      </c>
      <c r="E74" s="342">
        <v>2.275</v>
      </c>
      <c r="F74" s="337" t="str">
        <f t="shared" si="5"/>
        <v>是</v>
      </c>
      <c r="G74" s="321" t="str">
        <f t="shared" si="6"/>
        <v>项</v>
      </c>
    </row>
    <row r="75" ht="38" customHeight="1" spans="1:7">
      <c r="A75" s="339" t="s">
        <v>2701</v>
      </c>
      <c r="B75" s="338" t="s">
        <v>2702</v>
      </c>
      <c r="C75" s="378"/>
      <c r="D75" s="378"/>
      <c r="E75" s="342"/>
      <c r="F75" s="337" t="str">
        <f t="shared" si="5"/>
        <v>否</v>
      </c>
      <c r="G75" s="321" t="str">
        <f t="shared" si="6"/>
        <v>款</v>
      </c>
    </row>
    <row r="76" ht="38" customHeight="1" spans="1:7">
      <c r="A76" s="339" t="s">
        <v>2703</v>
      </c>
      <c r="B76" s="340" t="s">
        <v>2644</v>
      </c>
      <c r="C76" s="341"/>
      <c r="D76" s="341"/>
      <c r="E76" s="342" t="str">
        <f t="shared" si="7"/>
        <v/>
      </c>
      <c r="F76" s="337" t="str">
        <f t="shared" si="5"/>
        <v>否</v>
      </c>
      <c r="G76" s="321" t="str">
        <f t="shared" si="6"/>
        <v>项</v>
      </c>
    </row>
    <row r="77" ht="38" customHeight="1" spans="1:7">
      <c r="A77" s="339" t="s">
        <v>2704</v>
      </c>
      <c r="B77" s="340" t="s">
        <v>2646</v>
      </c>
      <c r="C77" s="341"/>
      <c r="D77" s="341"/>
      <c r="E77" s="342" t="str">
        <f t="shared" si="7"/>
        <v/>
      </c>
      <c r="F77" s="337" t="str">
        <f t="shared" si="5"/>
        <v>否</v>
      </c>
      <c r="G77" s="321" t="str">
        <f t="shared" si="6"/>
        <v>项</v>
      </c>
    </row>
    <row r="78" ht="38" customHeight="1" spans="1:7">
      <c r="A78" s="339" t="s">
        <v>2705</v>
      </c>
      <c r="B78" s="340" t="s">
        <v>2706</v>
      </c>
      <c r="C78" s="341"/>
      <c r="D78" s="341"/>
      <c r="E78" s="342" t="str">
        <f t="shared" si="7"/>
        <v/>
      </c>
      <c r="F78" s="337" t="str">
        <f t="shared" si="5"/>
        <v>否</v>
      </c>
      <c r="G78" s="321" t="str">
        <f t="shared" si="6"/>
        <v>项</v>
      </c>
    </row>
    <row r="79" ht="38" customHeight="1" spans="1:7">
      <c r="A79" s="339" t="s">
        <v>2707</v>
      </c>
      <c r="B79" s="338" t="s">
        <v>2708</v>
      </c>
      <c r="C79" s="378"/>
      <c r="D79" s="378"/>
      <c r="E79" s="342"/>
      <c r="F79" s="337" t="str">
        <f t="shared" si="5"/>
        <v>否</v>
      </c>
      <c r="G79" s="321" t="str">
        <f t="shared" si="6"/>
        <v>款</v>
      </c>
    </row>
    <row r="80" ht="38" customHeight="1" spans="1:7">
      <c r="A80" s="339" t="s">
        <v>2709</v>
      </c>
      <c r="B80" s="340" t="s">
        <v>2644</v>
      </c>
      <c r="C80" s="341"/>
      <c r="D80" s="341"/>
      <c r="E80" s="342" t="str">
        <f t="shared" si="7"/>
        <v/>
      </c>
      <c r="F80" s="337" t="str">
        <f t="shared" si="5"/>
        <v>否</v>
      </c>
      <c r="G80" s="321" t="str">
        <f t="shared" si="6"/>
        <v>项</v>
      </c>
    </row>
    <row r="81" ht="38" customHeight="1" spans="1:7">
      <c r="A81" s="339" t="s">
        <v>2710</v>
      </c>
      <c r="B81" s="340" t="s">
        <v>2646</v>
      </c>
      <c r="C81" s="341"/>
      <c r="D81" s="341"/>
      <c r="E81" s="342" t="str">
        <f t="shared" si="7"/>
        <v/>
      </c>
      <c r="F81" s="337" t="str">
        <f t="shared" si="5"/>
        <v>否</v>
      </c>
      <c r="G81" s="321" t="str">
        <f t="shared" si="6"/>
        <v>项</v>
      </c>
    </row>
    <row r="82" s="314" customFormat="1" ht="38" customHeight="1" spans="1:7">
      <c r="A82" s="339" t="s">
        <v>2711</v>
      </c>
      <c r="B82" s="340" t="s">
        <v>2712</v>
      </c>
      <c r="C82" s="341"/>
      <c r="D82" s="341"/>
      <c r="E82" s="342" t="str">
        <f t="shared" si="7"/>
        <v/>
      </c>
      <c r="F82" s="337" t="str">
        <f t="shared" si="5"/>
        <v>否</v>
      </c>
      <c r="G82" s="321" t="str">
        <f t="shared" si="6"/>
        <v>项</v>
      </c>
    </row>
    <row r="83" s="314" customFormat="1" ht="38" customHeight="1" spans="1:7">
      <c r="A83" s="339" t="s">
        <v>2713</v>
      </c>
      <c r="B83" s="338" t="s">
        <v>2714</v>
      </c>
      <c r="C83" s="378"/>
      <c r="D83" s="378"/>
      <c r="E83" s="342"/>
      <c r="F83" s="337" t="str">
        <f t="shared" si="5"/>
        <v>否</v>
      </c>
      <c r="G83" s="321" t="str">
        <f t="shared" si="6"/>
        <v>款</v>
      </c>
    </row>
    <row r="84" s="314" customFormat="1" ht="38" customHeight="1" spans="1:7">
      <c r="A84" s="339" t="s">
        <v>2715</v>
      </c>
      <c r="B84" s="340" t="s">
        <v>2684</v>
      </c>
      <c r="C84" s="341"/>
      <c r="D84" s="341"/>
      <c r="E84" s="342" t="str">
        <f t="shared" si="7"/>
        <v/>
      </c>
      <c r="F84" s="337" t="str">
        <f t="shared" si="5"/>
        <v>否</v>
      </c>
      <c r="G84" s="321" t="str">
        <f t="shared" si="6"/>
        <v>项</v>
      </c>
    </row>
    <row r="85" s="314" customFormat="1" ht="38" customHeight="1" spans="1:7">
      <c r="A85" s="339" t="s">
        <v>2716</v>
      </c>
      <c r="B85" s="340" t="s">
        <v>2686</v>
      </c>
      <c r="C85" s="341"/>
      <c r="D85" s="341"/>
      <c r="E85" s="342" t="str">
        <f t="shared" si="7"/>
        <v/>
      </c>
      <c r="F85" s="337" t="str">
        <f t="shared" si="5"/>
        <v>否</v>
      </c>
      <c r="G85" s="321" t="str">
        <f t="shared" si="6"/>
        <v>项</v>
      </c>
    </row>
    <row r="86" s="314" customFormat="1" ht="38" customHeight="1" spans="1:7">
      <c r="A86" s="339" t="s">
        <v>2717</v>
      </c>
      <c r="B86" s="340" t="s">
        <v>2688</v>
      </c>
      <c r="C86" s="341"/>
      <c r="D86" s="341"/>
      <c r="E86" s="342" t="str">
        <f t="shared" si="7"/>
        <v/>
      </c>
      <c r="F86" s="337" t="str">
        <f t="shared" si="5"/>
        <v>否</v>
      </c>
      <c r="G86" s="321" t="str">
        <f t="shared" si="6"/>
        <v>项</v>
      </c>
    </row>
    <row r="87" s="314" customFormat="1" ht="38" customHeight="1" spans="1:7">
      <c r="A87" s="339" t="s">
        <v>2718</v>
      </c>
      <c r="B87" s="340" t="s">
        <v>2690</v>
      </c>
      <c r="C87" s="341"/>
      <c r="D87" s="341"/>
      <c r="E87" s="342" t="str">
        <f t="shared" si="7"/>
        <v/>
      </c>
      <c r="F87" s="337" t="str">
        <f t="shared" si="5"/>
        <v>否</v>
      </c>
      <c r="G87" s="321" t="str">
        <f t="shared" si="6"/>
        <v>项</v>
      </c>
    </row>
    <row r="88" s="314" customFormat="1" ht="38" customHeight="1" spans="1:7">
      <c r="A88" s="339" t="s">
        <v>2719</v>
      </c>
      <c r="B88" s="340" t="s">
        <v>2720</v>
      </c>
      <c r="C88" s="341"/>
      <c r="D88" s="341"/>
      <c r="E88" s="342" t="str">
        <f t="shared" si="7"/>
        <v/>
      </c>
      <c r="F88" s="337" t="str">
        <f t="shared" si="5"/>
        <v>否</v>
      </c>
      <c r="G88" s="321" t="str">
        <f t="shared" si="6"/>
        <v>项</v>
      </c>
    </row>
    <row r="89" s="314" customFormat="1" ht="38" customHeight="1" spans="1:7">
      <c r="A89" s="339" t="s">
        <v>2721</v>
      </c>
      <c r="B89" s="338" t="s">
        <v>2722</v>
      </c>
      <c r="C89" s="378"/>
      <c r="D89" s="378"/>
      <c r="E89" s="342"/>
      <c r="F89" s="337" t="str">
        <f t="shared" si="5"/>
        <v>否</v>
      </c>
      <c r="G89" s="321" t="str">
        <f t="shared" si="6"/>
        <v>款</v>
      </c>
    </row>
    <row r="90" s="314" customFormat="1" ht="38" customHeight="1" spans="1:7">
      <c r="A90" s="339" t="s">
        <v>2723</v>
      </c>
      <c r="B90" s="340" t="s">
        <v>2696</v>
      </c>
      <c r="C90" s="341"/>
      <c r="D90" s="341"/>
      <c r="E90" s="342" t="str">
        <f t="shared" si="7"/>
        <v/>
      </c>
      <c r="F90" s="337" t="str">
        <f t="shared" si="5"/>
        <v>否</v>
      </c>
      <c r="G90" s="321" t="str">
        <f t="shared" si="6"/>
        <v>项</v>
      </c>
    </row>
    <row r="91" s="314" customFormat="1" ht="38" customHeight="1" spans="1:7">
      <c r="A91" s="339" t="s">
        <v>2724</v>
      </c>
      <c r="B91" s="340" t="s">
        <v>2725</v>
      </c>
      <c r="C91" s="341"/>
      <c r="D91" s="341"/>
      <c r="E91" s="342" t="str">
        <f t="shared" si="7"/>
        <v/>
      </c>
      <c r="F91" s="337" t="str">
        <f t="shared" si="5"/>
        <v>否</v>
      </c>
      <c r="G91" s="321" t="str">
        <f t="shared" si="6"/>
        <v>项</v>
      </c>
    </row>
    <row r="92" s="314" customFormat="1" ht="38" customHeight="1" spans="1:7">
      <c r="A92" s="339" t="s">
        <v>2726</v>
      </c>
      <c r="B92" s="338" t="s">
        <v>2727</v>
      </c>
      <c r="C92" s="378"/>
      <c r="D92" s="378"/>
      <c r="E92" s="342"/>
      <c r="F92" s="337" t="str">
        <f t="shared" si="5"/>
        <v>否</v>
      </c>
      <c r="G92" s="321" t="str">
        <f t="shared" si="6"/>
        <v>款</v>
      </c>
    </row>
    <row r="93" s="314" customFormat="1" ht="38" customHeight="1" spans="1:7">
      <c r="A93" s="339" t="s">
        <v>2728</v>
      </c>
      <c r="B93" s="340" t="s">
        <v>2644</v>
      </c>
      <c r="C93" s="341"/>
      <c r="D93" s="341"/>
      <c r="E93" s="342" t="str">
        <f t="shared" si="7"/>
        <v/>
      </c>
      <c r="F93" s="337" t="str">
        <f t="shared" si="5"/>
        <v>否</v>
      </c>
      <c r="G93" s="321" t="str">
        <f t="shared" si="6"/>
        <v>项</v>
      </c>
    </row>
    <row r="94" s="314" customFormat="1" ht="38" customHeight="1" spans="1:7">
      <c r="A94" s="339" t="s">
        <v>2729</v>
      </c>
      <c r="B94" s="340" t="s">
        <v>2646</v>
      </c>
      <c r="C94" s="341"/>
      <c r="D94" s="341"/>
      <c r="E94" s="342" t="str">
        <f t="shared" si="7"/>
        <v/>
      </c>
      <c r="F94" s="337" t="str">
        <f t="shared" si="5"/>
        <v>否</v>
      </c>
      <c r="G94" s="321" t="str">
        <f t="shared" si="6"/>
        <v>项</v>
      </c>
    </row>
    <row r="95" s="314" customFormat="1" ht="38" customHeight="1" spans="1:7">
      <c r="A95" s="339" t="s">
        <v>2730</v>
      </c>
      <c r="B95" s="340" t="s">
        <v>2648</v>
      </c>
      <c r="C95" s="341"/>
      <c r="D95" s="341"/>
      <c r="E95" s="342" t="str">
        <f t="shared" si="7"/>
        <v/>
      </c>
      <c r="F95" s="337" t="str">
        <f t="shared" si="5"/>
        <v>否</v>
      </c>
      <c r="G95" s="321" t="str">
        <f t="shared" si="6"/>
        <v>项</v>
      </c>
    </row>
    <row r="96" s="314" customFormat="1" ht="38" customHeight="1" spans="1:7">
      <c r="A96" s="339" t="s">
        <v>2731</v>
      </c>
      <c r="B96" s="340" t="s">
        <v>2650</v>
      </c>
      <c r="C96" s="341"/>
      <c r="D96" s="341"/>
      <c r="E96" s="342" t="str">
        <f t="shared" si="7"/>
        <v/>
      </c>
      <c r="F96" s="337" t="str">
        <f t="shared" si="5"/>
        <v>否</v>
      </c>
      <c r="G96" s="321" t="str">
        <f t="shared" si="6"/>
        <v>项</v>
      </c>
    </row>
    <row r="97" ht="38" customHeight="1" spans="1:7">
      <c r="A97" s="339" t="s">
        <v>2732</v>
      </c>
      <c r="B97" s="340" t="s">
        <v>2656</v>
      </c>
      <c r="C97" s="341"/>
      <c r="D97" s="341"/>
      <c r="E97" s="342" t="str">
        <f t="shared" si="7"/>
        <v/>
      </c>
      <c r="F97" s="337" t="str">
        <f t="shared" si="5"/>
        <v>否</v>
      </c>
      <c r="G97" s="321" t="str">
        <f t="shared" si="6"/>
        <v>项</v>
      </c>
    </row>
    <row r="98" ht="38" customHeight="1" spans="1:7">
      <c r="A98" s="339" t="s">
        <v>2733</v>
      </c>
      <c r="B98" s="340" t="s">
        <v>2660</v>
      </c>
      <c r="C98" s="341"/>
      <c r="D98" s="341"/>
      <c r="E98" s="342" t="str">
        <f t="shared" si="7"/>
        <v/>
      </c>
      <c r="F98" s="337" t="str">
        <f t="shared" si="5"/>
        <v>否</v>
      </c>
      <c r="G98" s="321" t="str">
        <f t="shared" si="6"/>
        <v>项</v>
      </c>
    </row>
    <row r="99" ht="38" customHeight="1" spans="1:7">
      <c r="A99" s="339" t="s">
        <v>2734</v>
      </c>
      <c r="B99" s="340" t="s">
        <v>2662</v>
      </c>
      <c r="C99" s="341"/>
      <c r="D99" s="341"/>
      <c r="E99" s="342" t="str">
        <f t="shared" si="7"/>
        <v/>
      </c>
      <c r="F99" s="337" t="str">
        <f t="shared" si="5"/>
        <v>否</v>
      </c>
      <c r="G99" s="321" t="str">
        <f t="shared" si="6"/>
        <v>项</v>
      </c>
    </row>
    <row r="100" s="314" customFormat="1" ht="38" customHeight="1" spans="1:7">
      <c r="A100" s="339" t="s">
        <v>2735</v>
      </c>
      <c r="B100" s="340" t="s">
        <v>2736</v>
      </c>
      <c r="C100" s="341"/>
      <c r="D100" s="341"/>
      <c r="E100" s="342" t="str">
        <f t="shared" si="7"/>
        <v/>
      </c>
      <c r="F100" s="337" t="str">
        <f t="shared" si="5"/>
        <v>否</v>
      </c>
      <c r="G100" s="321" t="str">
        <f t="shared" si="6"/>
        <v>项</v>
      </c>
    </row>
    <row r="101" s="314" customFormat="1" ht="38" customHeight="1" spans="1:7">
      <c r="A101" s="333" t="s">
        <v>95</v>
      </c>
      <c r="B101" s="334" t="s">
        <v>2737</v>
      </c>
      <c r="C101" s="374">
        <v>731</v>
      </c>
      <c r="D101" s="374">
        <v>2111</v>
      </c>
      <c r="E101" s="347">
        <v>1.888</v>
      </c>
      <c r="F101" s="337" t="str">
        <f t="shared" si="5"/>
        <v>是</v>
      </c>
      <c r="G101" s="321" t="str">
        <f t="shared" si="6"/>
        <v>类</v>
      </c>
    </row>
    <row r="102" ht="38" customHeight="1" spans="1:7">
      <c r="A102" s="339" t="s">
        <v>2738</v>
      </c>
      <c r="B102" s="338" t="s">
        <v>2739</v>
      </c>
      <c r="C102" s="378">
        <v>731</v>
      </c>
      <c r="D102" s="378">
        <v>1695</v>
      </c>
      <c r="E102" s="342">
        <v>1.319</v>
      </c>
      <c r="F102" s="337" t="str">
        <f t="shared" si="5"/>
        <v>是</v>
      </c>
      <c r="G102" s="321" t="str">
        <f t="shared" si="6"/>
        <v>款</v>
      </c>
    </row>
    <row r="103" s="314" customFormat="1" ht="38" customHeight="1" spans="1:7">
      <c r="A103" s="339" t="s">
        <v>2740</v>
      </c>
      <c r="B103" s="340" t="s">
        <v>2614</v>
      </c>
      <c r="C103" s="341">
        <v>410</v>
      </c>
      <c r="D103" s="341">
        <v>1252</v>
      </c>
      <c r="E103" s="342">
        <v>2.054</v>
      </c>
      <c r="F103" s="337" t="str">
        <f t="shared" si="5"/>
        <v>是</v>
      </c>
      <c r="G103" s="321" t="str">
        <f t="shared" si="6"/>
        <v>项</v>
      </c>
    </row>
    <row r="104" s="314" customFormat="1" ht="38" customHeight="1" spans="1:7">
      <c r="A104" s="339" t="s">
        <v>2741</v>
      </c>
      <c r="B104" s="340" t="s">
        <v>2742</v>
      </c>
      <c r="C104" s="341"/>
      <c r="D104" s="341"/>
      <c r="E104" s="342" t="str">
        <f t="shared" si="7"/>
        <v/>
      </c>
      <c r="F104" s="337" t="str">
        <f t="shared" si="5"/>
        <v>否</v>
      </c>
      <c r="G104" s="321" t="str">
        <f t="shared" si="6"/>
        <v>项</v>
      </c>
    </row>
    <row r="105" s="314" customFormat="1" ht="38" customHeight="1" spans="1:7">
      <c r="A105" s="339" t="s">
        <v>2743</v>
      </c>
      <c r="B105" s="340" t="s">
        <v>2744</v>
      </c>
      <c r="C105" s="341"/>
      <c r="D105" s="341"/>
      <c r="E105" s="342" t="str">
        <f t="shared" si="7"/>
        <v/>
      </c>
      <c r="F105" s="337" t="str">
        <f t="shared" si="5"/>
        <v>否</v>
      </c>
      <c r="G105" s="321" t="str">
        <f t="shared" si="6"/>
        <v>项</v>
      </c>
    </row>
    <row r="106" s="314" customFormat="1" ht="38" customHeight="1" spans="1:7">
      <c r="A106" s="339" t="s">
        <v>2745</v>
      </c>
      <c r="B106" s="340" t="s">
        <v>2746</v>
      </c>
      <c r="C106" s="341">
        <v>321</v>
      </c>
      <c r="D106" s="341">
        <v>443</v>
      </c>
      <c r="E106" s="342">
        <v>0.38</v>
      </c>
      <c r="F106" s="337" t="str">
        <f t="shared" si="5"/>
        <v>是</v>
      </c>
      <c r="G106" s="321" t="str">
        <f t="shared" si="6"/>
        <v>项</v>
      </c>
    </row>
    <row r="107" s="314" customFormat="1" ht="38" customHeight="1" spans="1:7">
      <c r="A107" s="339" t="s">
        <v>2747</v>
      </c>
      <c r="B107" s="340" t="s">
        <v>2748</v>
      </c>
      <c r="C107" s="341"/>
      <c r="D107" s="341"/>
      <c r="E107" s="342" t="str">
        <f t="shared" si="7"/>
        <v/>
      </c>
      <c r="F107" s="337" t="str">
        <f t="shared" si="5"/>
        <v>否</v>
      </c>
      <c r="G107" s="321" t="str">
        <f t="shared" si="6"/>
        <v>款</v>
      </c>
    </row>
    <row r="108" ht="38" customHeight="1" spans="1:7">
      <c r="A108" s="339" t="s">
        <v>2749</v>
      </c>
      <c r="B108" s="340" t="s">
        <v>2614</v>
      </c>
      <c r="C108" s="341"/>
      <c r="D108" s="341"/>
      <c r="E108" s="342" t="str">
        <f t="shared" si="7"/>
        <v/>
      </c>
      <c r="F108" s="337" t="str">
        <f t="shared" si="5"/>
        <v>否</v>
      </c>
      <c r="G108" s="321" t="str">
        <f t="shared" si="6"/>
        <v>项</v>
      </c>
    </row>
    <row r="109" s="314" customFormat="1" ht="38" customHeight="1" spans="1:7">
      <c r="A109" s="339" t="s">
        <v>2750</v>
      </c>
      <c r="B109" s="340" t="s">
        <v>2742</v>
      </c>
      <c r="C109" s="341"/>
      <c r="D109" s="341"/>
      <c r="E109" s="342" t="str">
        <f t="shared" si="7"/>
        <v/>
      </c>
      <c r="F109" s="337" t="str">
        <f t="shared" si="5"/>
        <v>否</v>
      </c>
      <c r="G109" s="321" t="str">
        <f t="shared" si="6"/>
        <v>项</v>
      </c>
    </row>
    <row r="110" s="314" customFormat="1" ht="38" customHeight="1" spans="1:7">
      <c r="A110" s="339" t="s">
        <v>2751</v>
      </c>
      <c r="B110" s="340" t="s">
        <v>2752</v>
      </c>
      <c r="C110" s="341"/>
      <c r="D110" s="341"/>
      <c r="E110" s="342" t="str">
        <f t="shared" si="7"/>
        <v/>
      </c>
      <c r="F110" s="337" t="str">
        <f t="shared" si="5"/>
        <v>否</v>
      </c>
      <c r="G110" s="321" t="str">
        <f t="shared" si="6"/>
        <v>项</v>
      </c>
    </row>
    <row r="111" s="314" customFormat="1" ht="38" customHeight="1" spans="1:7">
      <c r="A111" s="339" t="s">
        <v>2753</v>
      </c>
      <c r="B111" s="340" t="s">
        <v>2754</v>
      </c>
      <c r="C111" s="341"/>
      <c r="D111" s="341"/>
      <c r="E111" s="342" t="str">
        <f t="shared" si="7"/>
        <v/>
      </c>
      <c r="F111" s="337" t="str">
        <f t="shared" si="5"/>
        <v>否</v>
      </c>
      <c r="G111" s="321" t="str">
        <f t="shared" si="6"/>
        <v>项</v>
      </c>
    </row>
    <row r="112" ht="38" customHeight="1" spans="1:7">
      <c r="A112" s="339" t="s">
        <v>2755</v>
      </c>
      <c r="B112" s="338" t="s">
        <v>2756</v>
      </c>
      <c r="C112" s="378"/>
      <c r="D112" s="378"/>
      <c r="E112" s="342"/>
      <c r="F112" s="337" t="str">
        <f t="shared" si="5"/>
        <v>否</v>
      </c>
      <c r="G112" s="321" t="str">
        <f t="shared" si="6"/>
        <v>款</v>
      </c>
    </row>
    <row r="113" s="314" customFormat="1" ht="38" customHeight="1" spans="1:7">
      <c r="A113" s="339" t="s">
        <v>2757</v>
      </c>
      <c r="B113" s="340" t="s">
        <v>2758</v>
      </c>
      <c r="C113" s="341"/>
      <c r="D113" s="341"/>
      <c r="E113" s="342" t="str">
        <f t="shared" si="7"/>
        <v/>
      </c>
      <c r="F113" s="337" t="str">
        <f t="shared" si="5"/>
        <v>否</v>
      </c>
      <c r="G113" s="321" t="str">
        <f t="shared" si="6"/>
        <v>项</v>
      </c>
    </row>
    <row r="114" s="314" customFormat="1" ht="38" customHeight="1" spans="1:7">
      <c r="A114" s="339" t="s">
        <v>2759</v>
      </c>
      <c r="B114" s="340" t="s">
        <v>2760</v>
      </c>
      <c r="C114" s="341"/>
      <c r="D114" s="341"/>
      <c r="E114" s="342" t="str">
        <f t="shared" si="7"/>
        <v/>
      </c>
      <c r="F114" s="337" t="str">
        <f t="shared" si="5"/>
        <v>否</v>
      </c>
      <c r="G114" s="321" t="str">
        <f t="shared" si="6"/>
        <v>项</v>
      </c>
    </row>
    <row r="115" s="314" customFormat="1" ht="38" customHeight="1" spans="1:7">
      <c r="A115" s="339" t="s">
        <v>2761</v>
      </c>
      <c r="B115" s="340" t="s">
        <v>2762</v>
      </c>
      <c r="C115" s="341"/>
      <c r="D115" s="341"/>
      <c r="E115" s="342" t="str">
        <f t="shared" si="7"/>
        <v/>
      </c>
      <c r="F115" s="337" t="str">
        <f t="shared" si="5"/>
        <v>否</v>
      </c>
      <c r="G115" s="321" t="str">
        <f t="shared" si="6"/>
        <v>项</v>
      </c>
    </row>
    <row r="116" ht="38" customHeight="1" spans="1:7">
      <c r="A116" s="339" t="s">
        <v>2763</v>
      </c>
      <c r="B116" s="340" t="s">
        <v>2764</v>
      </c>
      <c r="C116" s="341"/>
      <c r="D116" s="341"/>
      <c r="E116" s="342" t="str">
        <f t="shared" si="7"/>
        <v/>
      </c>
      <c r="F116" s="337" t="str">
        <f t="shared" si="5"/>
        <v>否</v>
      </c>
      <c r="G116" s="321" t="str">
        <f t="shared" si="6"/>
        <v>项</v>
      </c>
    </row>
    <row r="117" s="314" customFormat="1" ht="38" customHeight="1" spans="1:7">
      <c r="A117" s="350">
        <v>21370</v>
      </c>
      <c r="B117" s="338" t="s">
        <v>2765</v>
      </c>
      <c r="C117" s="378"/>
      <c r="D117" s="378"/>
      <c r="E117" s="342"/>
      <c r="F117" s="337" t="str">
        <f t="shared" si="5"/>
        <v>否</v>
      </c>
      <c r="G117" s="321" t="str">
        <f t="shared" si="6"/>
        <v>款</v>
      </c>
    </row>
    <row r="118" s="314" customFormat="1" ht="38" customHeight="1" spans="1:7">
      <c r="A118" s="350">
        <v>2137001</v>
      </c>
      <c r="B118" s="340" t="s">
        <v>2614</v>
      </c>
      <c r="C118" s="341"/>
      <c r="D118" s="341"/>
      <c r="E118" s="342" t="str">
        <f t="shared" si="7"/>
        <v/>
      </c>
      <c r="F118" s="337" t="str">
        <f t="shared" si="5"/>
        <v>否</v>
      </c>
      <c r="G118" s="321" t="str">
        <f t="shared" si="6"/>
        <v>项</v>
      </c>
    </row>
    <row r="119" ht="38" customHeight="1" spans="1:7">
      <c r="A119" s="350">
        <v>2137099</v>
      </c>
      <c r="B119" s="340" t="s">
        <v>2766</v>
      </c>
      <c r="C119" s="341"/>
      <c r="D119" s="341"/>
      <c r="E119" s="342" t="str">
        <f t="shared" si="7"/>
        <v/>
      </c>
      <c r="F119" s="337" t="str">
        <f t="shared" si="5"/>
        <v>否</v>
      </c>
      <c r="G119" s="321" t="str">
        <f t="shared" si="6"/>
        <v>项</v>
      </c>
    </row>
    <row r="120" s="314" customFormat="1" ht="38" customHeight="1" spans="1:7">
      <c r="A120" s="350">
        <v>21371</v>
      </c>
      <c r="B120" s="340" t="s">
        <v>2767</v>
      </c>
      <c r="C120" s="341"/>
      <c r="D120" s="341"/>
      <c r="E120" s="342" t="str">
        <f t="shared" si="7"/>
        <v/>
      </c>
      <c r="F120" s="337" t="str">
        <f t="shared" si="5"/>
        <v>否</v>
      </c>
      <c r="G120" s="321" t="str">
        <f t="shared" si="6"/>
        <v>款</v>
      </c>
    </row>
    <row r="121" ht="38" customHeight="1" spans="1:7">
      <c r="A121" s="350">
        <v>2137101</v>
      </c>
      <c r="B121" s="340" t="s">
        <v>2758</v>
      </c>
      <c r="C121" s="341"/>
      <c r="D121" s="341"/>
      <c r="E121" s="342" t="str">
        <f t="shared" si="7"/>
        <v/>
      </c>
      <c r="F121" s="337" t="str">
        <f t="shared" si="5"/>
        <v>否</v>
      </c>
      <c r="G121" s="321" t="str">
        <f t="shared" si="6"/>
        <v>项</v>
      </c>
    </row>
    <row r="122" s="314" customFormat="1" ht="38" customHeight="1" spans="1:7">
      <c r="A122" s="350">
        <v>2137102</v>
      </c>
      <c r="B122" s="340" t="s">
        <v>2768</v>
      </c>
      <c r="C122" s="341"/>
      <c r="D122" s="341"/>
      <c r="E122" s="342" t="str">
        <f t="shared" si="7"/>
        <v/>
      </c>
      <c r="F122" s="337" t="str">
        <f t="shared" si="5"/>
        <v>否</v>
      </c>
      <c r="G122" s="321" t="str">
        <f t="shared" si="6"/>
        <v>项</v>
      </c>
    </row>
    <row r="123" s="314" customFormat="1" ht="38" customHeight="1" spans="1:7">
      <c r="A123" s="350">
        <v>2137103</v>
      </c>
      <c r="B123" s="340" t="s">
        <v>2762</v>
      </c>
      <c r="C123" s="341"/>
      <c r="D123" s="341"/>
      <c r="E123" s="342" t="str">
        <f t="shared" si="7"/>
        <v/>
      </c>
      <c r="F123" s="337" t="str">
        <f t="shared" si="5"/>
        <v>否</v>
      </c>
      <c r="G123" s="321" t="str">
        <f t="shared" si="6"/>
        <v>项</v>
      </c>
    </row>
    <row r="124" s="314" customFormat="1" ht="38" customHeight="1" spans="1:7">
      <c r="A124" s="350">
        <v>2137199</v>
      </c>
      <c r="B124" s="340" t="s">
        <v>2769</v>
      </c>
      <c r="C124" s="341"/>
      <c r="D124" s="341"/>
      <c r="E124" s="342" t="str">
        <f t="shared" si="7"/>
        <v/>
      </c>
      <c r="F124" s="337" t="str">
        <f t="shared" si="5"/>
        <v>否</v>
      </c>
      <c r="G124" s="321" t="str">
        <f t="shared" si="6"/>
        <v>项</v>
      </c>
    </row>
    <row r="125" s="314" customFormat="1" ht="38" customHeight="1" spans="1:7">
      <c r="A125" s="350">
        <v>21372</v>
      </c>
      <c r="B125" s="340" t="s">
        <v>2610</v>
      </c>
      <c r="C125" s="341">
        <v>0</v>
      </c>
      <c r="D125" s="341">
        <v>416</v>
      </c>
      <c r="E125" s="342" t="s">
        <v>517</v>
      </c>
      <c r="F125" s="337"/>
      <c r="G125" s="321"/>
    </row>
    <row r="126" s="314" customFormat="1" ht="38" customHeight="1" spans="1:7">
      <c r="A126" s="350">
        <v>2137201</v>
      </c>
      <c r="B126" s="340" t="s">
        <v>2770</v>
      </c>
      <c r="C126" s="341"/>
      <c r="D126" s="341">
        <v>190</v>
      </c>
      <c r="E126" s="342" t="s">
        <v>517</v>
      </c>
      <c r="F126" s="337"/>
      <c r="G126" s="321"/>
    </row>
    <row r="127" s="314" customFormat="1" ht="38" customHeight="1" spans="1:7">
      <c r="A127" s="350">
        <v>2137202</v>
      </c>
      <c r="B127" s="340" t="s">
        <v>2771</v>
      </c>
      <c r="C127" s="341"/>
      <c r="D127" s="341">
        <v>226</v>
      </c>
      <c r="E127" s="342" t="s">
        <v>517</v>
      </c>
      <c r="F127" s="337"/>
      <c r="G127" s="321"/>
    </row>
    <row r="128" s="314" customFormat="1" ht="38" customHeight="1" spans="1:7">
      <c r="A128" s="333" t="s">
        <v>97</v>
      </c>
      <c r="B128" s="334" t="s">
        <v>2772</v>
      </c>
      <c r="C128" s="374"/>
      <c r="D128" s="374"/>
      <c r="E128" s="347"/>
      <c r="F128" s="337" t="str">
        <f t="shared" ref="F128:F137" si="8">IF(LEN(A128)=3,"是",IF(B128&lt;&gt;"",IF(SUM(C128:D128)&lt;&gt;0,"是","否"),"是"))</f>
        <v>是</v>
      </c>
      <c r="G128" s="321" t="str">
        <f t="shared" ref="G128:G137" si="9">IF(LEN(A128)=3,"类",IF(LEN(A128)=5,"款","项"))</f>
        <v>类</v>
      </c>
    </row>
    <row r="129" s="314" customFormat="1" ht="38" customHeight="1" spans="1:7">
      <c r="A129" s="339" t="s">
        <v>2773</v>
      </c>
      <c r="B129" s="340" t="s">
        <v>2774</v>
      </c>
      <c r="C129" s="341"/>
      <c r="D129" s="341"/>
      <c r="E129" s="342" t="str">
        <f t="shared" ref="E129:E137" si="10">IF(C129&gt;0,D129/C129-1,IF(C129&lt;0,-(D129/C129-1),""))</f>
        <v/>
      </c>
      <c r="F129" s="337" t="str">
        <f t="shared" si="8"/>
        <v>否</v>
      </c>
      <c r="G129" s="321" t="str">
        <f t="shared" si="9"/>
        <v>款</v>
      </c>
    </row>
    <row r="130" ht="38" customHeight="1" spans="1:7">
      <c r="A130" s="339" t="s">
        <v>2775</v>
      </c>
      <c r="B130" s="340" t="s">
        <v>2776</v>
      </c>
      <c r="C130" s="341"/>
      <c r="D130" s="341"/>
      <c r="E130" s="342" t="str">
        <f t="shared" si="10"/>
        <v/>
      </c>
      <c r="F130" s="337" t="str">
        <f t="shared" si="8"/>
        <v>否</v>
      </c>
      <c r="G130" s="321" t="str">
        <f t="shared" si="9"/>
        <v>项</v>
      </c>
    </row>
    <row r="131" s="314" customFormat="1" ht="38" customHeight="1" spans="1:7">
      <c r="A131" s="339" t="s">
        <v>2777</v>
      </c>
      <c r="B131" s="340" t="s">
        <v>2778</v>
      </c>
      <c r="C131" s="341"/>
      <c r="D131" s="341"/>
      <c r="E131" s="342" t="str">
        <f t="shared" si="10"/>
        <v/>
      </c>
      <c r="F131" s="337" t="str">
        <f t="shared" si="8"/>
        <v>否</v>
      </c>
      <c r="G131" s="321" t="str">
        <f t="shared" si="9"/>
        <v>项</v>
      </c>
    </row>
    <row r="132" s="314" customFormat="1" ht="38" customHeight="1" spans="1:7">
      <c r="A132" s="339" t="s">
        <v>2779</v>
      </c>
      <c r="B132" s="340" t="s">
        <v>2780</v>
      </c>
      <c r="C132" s="341"/>
      <c r="D132" s="341"/>
      <c r="E132" s="342" t="str">
        <f t="shared" si="10"/>
        <v/>
      </c>
      <c r="F132" s="337" t="str">
        <f t="shared" si="8"/>
        <v>否</v>
      </c>
      <c r="G132" s="321" t="str">
        <f t="shared" si="9"/>
        <v>项</v>
      </c>
    </row>
    <row r="133" s="314" customFormat="1" ht="38" customHeight="1" spans="1:7">
      <c r="A133" s="339" t="s">
        <v>2781</v>
      </c>
      <c r="B133" s="340" t="s">
        <v>2782</v>
      </c>
      <c r="C133" s="341"/>
      <c r="D133" s="341"/>
      <c r="E133" s="342" t="str">
        <f t="shared" si="10"/>
        <v/>
      </c>
      <c r="F133" s="337" t="str">
        <f t="shared" si="8"/>
        <v>否</v>
      </c>
      <c r="G133" s="321" t="str">
        <f t="shared" si="9"/>
        <v>项</v>
      </c>
    </row>
    <row r="134" ht="38" customHeight="1" spans="1:7">
      <c r="A134" s="339" t="s">
        <v>2783</v>
      </c>
      <c r="B134" s="340" t="s">
        <v>2784</v>
      </c>
      <c r="C134" s="341"/>
      <c r="D134" s="341"/>
      <c r="E134" s="342" t="str">
        <f t="shared" si="10"/>
        <v/>
      </c>
      <c r="F134" s="337" t="str">
        <f t="shared" si="8"/>
        <v>否</v>
      </c>
      <c r="G134" s="321" t="str">
        <f t="shared" si="9"/>
        <v>款</v>
      </c>
    </row>
    <row r="135" ht="38" customHeight="1" spans="1:7">
      <c r="A135" s="339" t="s">
        <v>2785</v>
      </c>
      <c r="B135" s="340" t="s">
        <v>2780</v>
      </c>
      <c r="C135" s="341"/>
      <c r="D135" s="341"/>
      <c r="E135" s="342" t="str">
        <f t="shared" si="10"/>
        <v/>
      </c>
      <c r="F135" s="337" t="str">
        <f t="shared" si="8"/>
        <v>否</v>
      </c>
      <c r="G135" s="321" t="str">
        <f t="shared" si="9"/>
        <v>项</v>
      </c>
    </row>
    <row r="136" s="314" customFormat="1" ht="38" customHeight="1" spans="1:7">
      <c r="A136" s="339" t="s">
        <v>2786</v>
      </c>
      <c r="B136" s="340" t="s">
        <v>2787</v>
      </c>
      <c r="C136" s="341"/>
      <c r="D136" s="341"/>
      <c r="E136" s="342" t="str">
        <f t="shared" si="10"/>
        <v/>
      </c>
      <c r="F136" s="337" t="str">
        <f t="shared" si="8"/>
        <v>否</v>
      </c>
      <c r="G136" s="321" t="str">
        <f t="shared" si="9"/>
        <v>项</v>
      </c>
    </row>
    <row r="137" ht="38" customHeight="1" spans="1:7">
      <c r="A137" s="339" t="s">
        <v>2788</v>
      </c>
      <c r="B137" s="340" t="s">
        <v>2789</v>
      </c>
      <c r="C137" s="341"/>
      <c r="D137" s="341"/>
      <c r="E137" s="342" t="str">
        <f t="shared" si="10"/>
        <v/>
      </c>
      <c r="F137" s="337" t="str">
        <f t="shared" si="8"/>
        <v>否</v>
      </c>
      <c r="G137" s="321" t="str">
        <f t="shared" si="9"/>
        <v>项</v>
      </c>
    </row>
    <row r="138" ht="38" customHeight="1" spans="1:7">
      <c r="A138" s="339" t="s">
        <v>2790</v>
      </c>
      <c r="B138" s="340" t="s">
        <v>2791</v>
      </c>
      <c r="C138" s="341"/>
      <c r="D138" s="341"/>
      <c r="E138" s="342" t="str">
        <f t="shared" ref="E138:E201" si="11">IF(C138&gt;0,D138/C138-1,IF(C138&lt;0,-(D138/C138-1),""))</f>
        <v/>
      </c>
      <c r="F138" s="337" t="str">
        <f t="shared" ref="F138:F201" si="12">IF(LEN(A138)=3,"是",IF(B138&lt;&gt;"",IF(SUM(C138:D138)&lt;&gt;0,"是","否"),"是"))</f>
        <v>否</v>
      </c>
      <c r="G138" s="321" t="str">
        <f t="shared" ref="G138:G201" si="13">IF(LEN(A138)=3,"类",IF(LEN(A138)=5,"款","项"))</f>
        <v>项</v>
      </c>
    </row>
    <row r="139" s="314" customFormat="1" ht="38" customHeight="1" spans="1:7">
      <c r="A139" s="339" t="s">
        <v>2792</v>
      </c>
      <c r="B139" s="338" t="s">
        <v>2793</v>
      </c>
      <c r="C139" s="378"/>
      <c r="D139" s="378"/>
      <c r="E139" s="342"/>
      <c r="F139" s="337" t="str">
        <f t="shared" si="12"/>
        <v>否</v>
      </c>
      <c r="G139" s="321" t="str">
        <f t="shared" si="13"/>
        <v>款</v>
      </c>
    </row>
    <row r="140" s="314" customFormat="1" ht="38" customHeight="1" spans="1:7">
      <c r="A140" s="339" t="s">
        <v>2794</v>
      </c>
      <c r="B140" s="340" t="s">
        <v>2795</v>
      </c>
      <c r="C140" s="341"/>
      <c r="D140" s="341"/>
      <c r="E140" s="342" t="str">
        <f t="shared" si="11"/>
        <v/>
      </c>
      <c r="F140" s="337" t="str">
        <f t="shared" si="12"/>
        <v>否</v>
      </c>
      <c r="G140" s="321" t="str">
        <f t="shared" si="13"/>
        <v>项</v>
      </c>
    </row>
    <row r="141" s="314" customFormat="1" ht="38" customHeight="1" spans="1:7">
      <c r="A141" s="339" t="s">
        <v>2796</v>
      </c>
      <c r="B141" s="340" t="s">
        <v>2797</v>
      </c>
      <c r="C141" s="341"/>
      <c r="D141" s="341"/>
      <c r="E141" s="342" t="str">
        <f t="shared" si="11"/>
        <v/>
      </c>
      <c r="F141" s="337" t="str">
        <f t="shared" si="12"/>
        <v>否</v>
      </c>
      <c r="G141" s="321" t="str">
        <f t="shared" si="13"/>
        <v>项</v>
      </c>
    </row>
    <row r="142" s="314" customFormat="1" ht="38" customHeight="1" spans="1:7">
      <c r="A142" s="339" t="s">
        <v>2798</v>
      </c>
      <c r="B142" s="340" t="s">
        <v>2799</v>
      </c>
      <c r="C142" s="341"/>
      <c r="D142" s="341"/>
      <c r="E142" s="342" t="str">
        <f t="shared" si="11"/>
        <v/>
      </c>
      <c r="F142" s="337" t="str">
        <f t="shared" si="12"/>
        <v>否</v>
      </c>
      <c r="G142" s="321" t="str">
        <f t="shared" si="13"/>
        <v>项</v>
      </c>
    </row>
    <row r="143" s="314" customFormat="1" ht="38" customHeight="1" spans="1:7">
      <c r="A143" s="339" t="s">
        <v>2800</v>
      </c>
      <c r="B143" s="340" t="s">
        <v>2801</v>
      </c>
      <c r="C143" s="341"/>
      <c r="D143" s="341"/>
      <c r="E143" s="342" t="str">
        <f t="shared" si="11"/>
        <v/>
      </c>
      <c r="F143" s="337" t="str">
        <f t="shared" si="12"/>
        <v>否</v>
      </c>
      <c r="G143" s="321" t="str">
        <f t="shared" si="13"/>
        <v>项</v>
      </c>
    </row>
    <row r="144" s="314" customFormat="1" ht="38" customHeight="1" spans="1:7">
      <c r="A144" s="339" t="s">
        <v>2802</v>
      </c>
      <c r="B144" s="338" t="s">
        <v>2803</v>
      </c>
      <c r="C144" s="378"/>
      <c r="D144" s="378"/>
      <c r="E144" s="342"/>
      <c r="F144" s="337" t="str">
        <f t="shared" si="12"/>
        <v>否</v>
      </c>
      <c r="G144" s="321" t="str">
        <f t="shared" si="13"/>
        <v>款</v>
      </c>
    </row>
    <row r="145" s="314" customFormat="1" ht="38" customHeight="1" spans="1:7">
      <c r="A145" s="339" t="s">
        <v>2804</v>
      </c>
      <c r="B145" s="340" t="s">
        <v>2805</v>
      </c>
      <c r="C145" s="341"/>
      <c r="D145" s="341"/>
      <c r="E145" s="342" t="str">
        <f t="shared" si="11"/>
        <v/>
      </c>
      <c r="F145" s="337" t="str">
        <f t="shared" si="12"/>
        <v>否</v>
      </c>
      <c r="G145" s="321" t="str">
        <f t="shared" si="13"/>
        <v>项</v>
      </c>
    </row>
    <row r="146" s="314" customFormat="1" ht="38" customHeight="1" spans="1:7">
      <c r="A146" s="339" t="s">
        <v>2806</v>
      </c>
      <c r="B146" s="340" t="s">
        <v>2807</v>
      </c>
      <c r="C146" s="341"/>
      <c r="D146" s="341"/>
      <c r="E146" s="342" t="str">
        <f t="shared" si="11"/>
        <v/>
      </c>
      <c r="F146" s="337" t="str">
        <f t="shared" si="12"/>
        <v>否</v>
      </c>
      <c r="G146" s="321" t="str">
        <f t="shared" si="13"/>
        <v>项</v>
      </c>
    </row>
    <row r="147" s="314" customFormat="1" ht="38" customHeight="1" spans="1:7">
      <c r="A147" s="339" t="s">
        <v>2808</v>
      </c>
      <c r="B147" s="340" t="s">
        <v>2809</v>
      </c>
      <c r="C147" s="341"/>
      <c r="D147" s="341"/>
      <c r="E147" s="342" t="str">
        <f t="shared" si="11"/>
        <v/>
      </c>
      <c r="F147" s="337" t="str">
        <f t="shared" si="12"/>
        <v>否</v>
      </c>
      <c r="G147" s="321" t="str">
        <f t="shared" si="13"/>
        <v>项</v>
      </c>
    </row>
    <row r="148" s="314" customFormat="1" ht="38" customHeight="1" spans="1:7">
      <c r="A148" s="339" t="s">
        <v>2810</v>
      </c>
      <c r="B148" s="340" t="s">
        <v>2811</v>
      </c>
      <c r="C148" s="341"/>
      <c r="D148" s="341"/>
      <c r="E148" s="342" t="str">
        <f t="shared" si="11"/>
        <v/>
      </c>
      <c r="F148" s="337" t="str">
        <f t="shared" si="12"/>
        <v>否</v>
      </c>
      <c r="G148" s="321" t="str">
        <f t="shared" si="13"/>
        <v>项</v>
      </c>
    </row>
    <row r="149" s="314" customFormat="1" ht="38" customHeight="1" spans="1:7">
      <c r="A149" s="339" t="s">
        <v>2812</v>
      </c>
      <c r="B149" s="340" t="s">
        <v>2813</v>
      </c>
      <c r="C149" s="341"/>
      <c r="D149" s="341"/>
      <c r="E149" s="342" t="str">
        <f t="shared" si="11"/>
        <v/>
      </c>
      <c r="F149" s="337" t="str">
        <f t="shared" si="12"/>
        <v>否</v>
      </c>
      <c r="G149" s="321" t="str">
        <f t="shared" si="13"/>
        <v>项</v>
      </c>
    </row>
    <row r="150" s="314" customFormat="1" ht="38" customHeight="1" spans="1:7">
      <c r="A150" s="339" t="s">
        <v>2814</v>
      </c>
      <c r="B150" s="340" t="s">
        <v>2815</v>
      </c>
      <c r="C150" s="341"/>
      <c r="D150" s="341"/>
      <c r="E150" s="342" t="str">
        <f t="shared" si="11"/>
        <v/>
      </c>
      <c r="F150" s="337" t="str">
        <f t="shared" si="12"/>
        <v>否</v>
      </c>
      <c r="G150" s="321" t="str">
        <f t="shared" si="13"/>
        <v>项</v>
      </c>
    </row>
    <row r="151" s="314" customFormat="1" ht="38" customHeight="1" spans="1:7">
      <c r="A151" s="339" t="s">
        <v>2816</v>
      </c>
      <c r="B151" s="340" t="s">
        <v>2817</v>
      </c>
      <c r="C151" s="341"/>
      <c r="D151" s="341"/>
      <c r="E151" s="342" t="str">
        <f t="shared" si="11"/>
        <v/>
      </c>
      <c r="F151" s="337" t="str">
        <f t="shared" si="12"/>
        <v>否</v>
      </c>
      <c r="G151" s="321" t="str">
        <f t="shared" si="13"/>
        <v>项</v>
      </c>
    </row>
    <row r="152" s="314" customFormat="1" ht="38" customHeight="1" spans="1:7">
      <c r="A152" s="339" t="s">
        <v>2818</v>
      </c>
      <c r="B152" s="340" t="s">
        <v>2819</v>
      </c>
      <c r="C152" s="341"/>
      <c r="D152" s="341"/>
      <c r="E152" s="342" t="str">
        <f t="shared" si="11"/>
        <v/>
      </c>
      <c r="F152" s="337" t="str">
        <f t="shared" si="12"/>
        <v>否</v>
      </c>
      <c r="G152" s="321" t="str">
        <f t="shared" si="13"/>
        <v>项</v>
      </c>
    </row>
    <row r="153" s="314" customFormat="1" ht="38" customHeight="1" spans="1:7">
      <c r="A153" s="339" t="s">
        <v>2820</v>
      </c>
      <c r="B153" s="340" t="s">
        <v>2821</v>
      </c>
      <c r="C153" s="341"/>
      <c r="D153" s="341"/>
      <c r="E153" s="342" t="str">
        <f t="shared" si="11"/>
        <v/>
      </c>
      <c r="F153" s="337" t="str">
        <f t="shared" si="12"/>
        <v>否</v>
      </c>
      <c r="G153" s="321" t="str">
        <f t="shared" si="13"/>
        <v>款</v>
      </c>
    </row>
    <row r="154" s="314" customFormat="1" ht="38" customHeight="1" spans="1:7">
      <c r="A154" s="339" t="s">
        <v>2822</v>
      </c>
      <c r="B154" s="340" t="s">
        <v>2823</v>
      </c>
      <c r="C154" s="341"/>
      <c r="D154" s="341"/>
      <c r="E154" s="342" t="str">
        <f t="shared" si="11"/>
        <v/>
      </c>
      <c r="F154" s="337" t="str">
        <f t="shared" si="12"/>
        <v>否</v>
      </c>
      <c r="G154" s="321" t="str">
        <f t="shared" si="13"/>
        <v>项</v>
      </c>
    </row>
    <row r="155" s="314" customFormat="1" ht="38" customHeight="1" spans="1:7">
      <c r="A155" s="339" t="s">
        <v>2824</v>
      </c>
      <c r="B155" s="340" t="s">
        <v>2825</v>
      </c>
      <c r="C155" s="341"/>
      <c r="D155" s="341"/>
      <c r="E155" s="342" t="str">
        <f t="shared" si="11"/>
        <v/>
      </c>
      <c r="F155" s="337" t="str">
        <f t="shared" si="12"/>
        <v>否</v>
      </c>
      <c r="G155" s="321" t="str">
        <f t="shared" si="13"/>
        <v>项</v>
      </c>
    </row>
    <row r="156" ht="38" customHeight="1" spans="1:7">
      <c r="A156" s="339" t="s">
        <v>2826</v>
      </c>
      <c r="B156" s="340" t="s">
        <v>2827</v>
      </c>
      <c r="C156" s="341"/>
      <c r="D156" s="341"/>
      <c r="E156" s="342" t="str">
        <f t="shared" si="11"/>
        <v/>
      </c>
      <c r="F156" s="337" t="str">
        <f t="shared" si="12"/>
        <v>否</v>
      </c>
      <c r="G156" s="321" t="str">
        <f t="shared" si="13"/>
        <v>项</v>
      </c>
    </row>
    <row r="157" ht="38" customHeight="1" spans="1:7">
      <c r="A157" s="339" t="s">
        <v>2828</v>
      </c>
      <c r="B157" s="340" t="s">
        <v>2829</v>
      </c>
      <c r="C157" s="341"/>
      <c r="D157" s="341"/>
      <c r="E157" s="342" t="str">
        <f t="shared" si="11"/>
        <v/>
      </c>
      <c r="F157" s="337" t="str">
        <f t="shared" si="12"/>
        <v>否</v>
      </c>
      <c r="G157" s="321" t="str">
        <f t="shared" si="13"/>
        <v>项</v>
      </c>
    </row>
    <row r="158" s="314" customFormat="1" ht="38" customHeight="1" spans="1:7">
      <c r="A158" s="339" t="s">
        <v>2830</v>
      </c>
      <c r="B158" s="340" t="s">
        <v>2831</v>
      </c>
      <c r="C158" s="341"/>
      <c r="D158" s="341"/>
      <c r="E158" s="342" t="str">
        <f t="shared" si="11"/>
        <v/>
      </c>
      <c r="F158" s="337" t="str">
        <f t="shared" si="12"/>
        <v>否</v>
      </c>
      <c r="G158" s="321" t="str">
        <f t="shared" si="13"/>
        <v>项</v>
      </c>
    </row>
    <row r="159" ht="38" customHeight="1" spans="1:7">
      <c r="A159" s="339" t="s">
        <v>2832</v>
      </c>
      <c r="B159" s="340" t="s">
        <v>2833</v>
      </c>
      <c r="C159" s="341"/>
      <c r="D159" s="341"/>
      <c r="E159" s="342" t="str">
        <f t="shared" si="11"/>
        <v/>
      </c>
      <c r="F159" s="337" t="str">
        <f t="shared" si="12"/>
        <v>否</v>
      </c>
      <c r="G159" s="321" t="str">
        <f t="shared" si="13"/>
        <v>项</v>
      </c>
    </row>
    <row r="160" ht="38" customHeight="1" spans="1:7">
      <c r="A160" s="339" t="s">
        <v>2834</v>
      </c>
      <c r="B160" s="338" t="s">
        <v>2835</v>
      </c>
      <c r="C160" s="378"/>
      <c r="D160" s="378"/>
      <c r="E160" s="342"/>
      <c r="F160" s="337" t="str">
        <f t="shared" si="12"/>
        <v>否</v>
      </c>
      <c r="G160" s="321" t="str">
        <f t="shared" si="13"/>
        <v>款</v>
      </c>
    </row>
    <row r="161" s="314" customFormat="1" ht="38" customHeight="1" spans="1:7">
      <c r="A161" s="339" t="s">
        <v>2836</v>
      </c>
      <c r="B161" s="340" t="s">
        <v>2837</v>
      </c>
      <c r="C161" s="341"/>
      <c r="D161" s="341"/>
      <c r="E161" s="342" t="str">
        <f t="shared" si="11"/>
        <v/>
      </c>
      <c r="F161" s="337" t="str">
        <f t="shared" si="12"/>
        <v>否</v>
      </c>
      <c r="G161" s="321" t="str">
        <f t="shared" si="13"/>
        <v>项</v>
      </c>
    </row>
    <row r="162" s="314" customFormat="1" ht="38" customHeight="1" spans="1:7">
      <c r="A162" s="339" t="s">
        <v>2838</v>
      </c>
      <c r="B162" s="340" t="s">
        <v>2839</v>
      </c>
      <c r="C162" s="341"/>
      <c r="D162" s="341"/>
      <c r="E162" s="342" t="str">
        <f t="shared" si="11"/>
        <v/>
      </c>
      <c r="F162" s="337" t="str">
        <f t="shared" si="12"/>
        <v>否</v>
      </c>
      <c r="G162" s="321" t="str">
        <f t="shared" si="13"/>
        <v>项</v>
      </c>
    </row>
    <row r="163" s="314" customFormat="1" ht="38" customHeight="1" spans="1:7">
      <c r="A163" s="339" t="s">
        <v>2840</v>
      </c>
      <c r="B163" s="340" t="s">
        <v>2841</v>
      </c>
      <c r="C163" s="341"/>
      <c r="D163" s="341"/>
      <c r="E163" s="342" t="str">
        <f t="shared" si="11"/>
        <v/>
      </c>
      <c r="F163" s="337" t="str">
        <f t="shared" si="12"/>
        <v>否</v>
      </c>
      <c r="G163" s="321" t="str">
        <f t="shared" si="13"/>
        <v>项</v>
      </c>
    </row>
    <row r="164" s="314" customFormat="1" ht="38" customHeight="1" spans="1:7">
      <c r="A164" s="339" t="s">
        <v>2842</v>
      </c>
      <c r="B164" s="340" t="s">
        <v>2843</v>
      </c>
      <c r="C164" s="341"/>
      <c r="D164" s="341"/>
      <c r="E164" s="342" t="str">
        <f t="shared" si="11"/>
        <v/>
      </c>
      <c r="F164" s="337" t="str">
        <f t="shared" si="12"/>
        <v>否</v>
      </c>
      <c r="G164" s="321" t="str">
        <f t="shared" si="13"/>
        <v>项</v>
      </c>
    </row>
    <row r="165" s="314" customFormat="1" ht="38" customHeight="1" spans="1:7">
      <c r="A165" s="339" t="s">
        <v>2844</v>
      </c>
      <c r="B165" s="340" t="s">
        <v>2845</v>
      </c>
      <c r="C165" s="341"/>
      <c r="D165" s="341"/>
      <c r="E165" s="342" t="str">
        <f t="shared" si="11"/>
        <v/>
      </c>
      <c r="F165" s="337" t="str">
        <f t="shared" si="12"/>
        <v>否</v>
      </c>
      <c r="G165" s="321" t="str">
        <f t="shared" si="13"/>
        <v>项</v>
      </c>
    </row>
    <row r="166" s="314" customFormat="1" ht="38" customHeight="1" spans="1:7">
      <c r="A166" s="339" t="s">
        <v>2846</v>
      </c>
      <c r="B166" s="340" t="s">
        <v>2847</v>
      </c>
      <c r="C166" s="341"/>
      <c r="D166" s="341"/>
      <c r="E166" s="342" t="str">
        <f t="shared" si="11"/>
        <v/>
      </c>
      <c r="F166" s="337" t="str">
        <f t="shared" si="12"/>
        <v>否</v>
      </c>
      <c r="G166" s="321" t="str">
        <f t="shared" si="13"/>
        <v>项</v>
      </c>
    </row>
    <row r="167" s="314" customFormat="1" ht="38" customHeight="1" spans="1:7">
      <c r="A167" s="339" t="s">
        <v>2848</v>
      </c>
      <c r="B167" s="340" t="s">
        <v>2849</v>
      </c>
      <c r="C167" s="341">
        <v>0</v>
      </c>
      <c r="D167" s="341">
        <v>0</v>
      </c>
      <c r="E167" s="342" t="str">
        <f t="shared" si="11"/>
        <v/>
      </c>
      <c r="F167" s="337" t="str">
        <f t="shared" si="12"/>
        <v>否</v>
      </c>
      <c r="G167" s="321" t="str">
        <f t="shared" si="13"/>
        <v>项</v>
      </c>
    </row>
    <row r="168" ht="38" customHeight="1" spans="1:7">
      <c r="A168" s="339" t="s">
        <v>2850</v>
      </c>
      <c r="B168" s="340" t="s">
        <v>2851</v>
      </c>
      <c r="C168" s="341">
        <v>0</v>
      </c>
      <c r="D168" s="341">
        <v>0</v>
      </c>
      <c r="E168" s="342" t="str">
        <f t="shared" si="11"/>
        <v/>
      </c>
      <c r="F168" s="337" t="str">
        <f t="shared" si="12"/>
        <v>否</v>
      </c>
      <c r="G168" s="321" t="str">
        <f t="shared" si="13"/>
        <v>项</v>
      </c>
    </row>
    <row r="169" ht="38" customHeight="1" spans="1:7">
      <c r="A169" s="339" t="s">
        <v>2852</v>
      </c>
      <c r="B169" s="340" t="s">
        <v>2853</v>
      </c>
      <c r="C169" s="341">
        <f>SUM(C170:C171)</f>
        <v>0</v>
      </c>
      <c r="D169" s="341">
        <f>SUM(D170:D171)</f>
        <v>0</v>
      </c>
      <c r="E169" s="342" t="str">
        <f t="shared" si="11"/>
        <v/>
      </c>
      <c r="F169" s="337" t="str">
        <f t="shared" si="12"/>
        <v>否</v>
      </c>
      <c r="G169" s="321" t="str">
        <f t="shared" si="13"/>
        <v>款</v>
      </c>
    </row>
    <row r="170" s="314" customFormat="1" ht="38" customHeight="1" spans="1:7">
      <c r="A170" s="339" t="s">
        <v>2854</v>
      </c>
      <c r="B170" s="340" t="s">
        <v>2776</v>
      </c>
      <c r="C170" s="341">
        <v>0</v>
      </c>
      <c r="D170" s="341">
        <v>0</v>
      </c>
      <c r="E170" s="342" t="str">
        <f t="shared" si="11"/>
        <v/>
      </c>
      <c r="F170" s="337" t="str">
        <f t="shared" si="12"/>
        <v>否</v>
      </c>
      <c r="G170" s="321" t="str">
        <f t="shared" si="13"/>
        <v>项</v>
      </c>
    </row>
    <row r="171" s="314" customFormat="1" ht="38" customHeight="1" spans="1:7">
      <c r="A171" s="339" t="s">
        <v>2855</v>
      </c>
      <c r="B171" s="340" t="s">
        <v>2856</v>
      </c>
      <c r="C171" s="341">
        <v>0</v>
      </c>
      <c r="D171" s="341">
        <v>0</v>
      </c>
      <c r="E171" s="342" t="str">
        <f t="shared" si="11"/>
        <v/>
      </c>
      <c r="F171" s="337" t="str">
        <f t="shared" si="12"/>
        <v>否</v>
      </c>
      <c r="G171" s="321" t="str">
        <f t="shared" si="13"/>
        <v>项</v>
      </c>
    </row>
    <row r="172" s="314" customFormat="1" ht="38" customHeight="1" spans="1:7">
      <c r="A172" s="339" t="s">
        <v>2857</v>
      </c>
      <c r="B172" s="338" t="s">
        <v>2858</v>
      </c>
      <c r="C172" s="378"/>
      <c r="D172" s="378"/>
      <c r="E172" s="342"/>
      <c r="F172" s="337" t="str">
        <f t="shared" si="12"/>
        <v>否</v>
      </c>
      <c r="G172" s="321" t="str">
        <f t="shared" si="13"/>
        <v>款</v>
      </c>
    </row>
    <row r="173" s="314" customFormat="1" ht="38" customHeight="1" spans="1:7">
      <c r="A173" s="339" t="s">
        <v>2859</v>
      </c>
      <c r="B173" s="340" t="s">
        <v>2776</v>
      </c>
      <c r="C173" s="341"/>
      <c r="D173" s="341"/>
      <c r="E173" s="342" t="str">
        <f t="shared" si="11"/>
        <v/>
      </c>
      <c r="F173" s="337" t="str">
        <f t="shared" si="12"/>
        <v>否</v>
      </c>
      <c r="G173" s="321" t="str">
        <f t="shared" si="13"/>
        <v>项</v>
      </c>
    </row>
    <row r="174" s="314" customFormat="1" ht="38" customHeight="1" spans="1:7">
      <c r="A174" s="339" t="s">
        <v>2860</v>
      </c>
      <c r="B174" s="340" t="s">
        <v>2861</v>
      </c>
      <c r="C174" s="341"/>
      <c r="D174" s="341"/>
      <c r="E174" s="342" t="str">
        <f t="shared" si="11"/>
        <v/>
      </c>
      <c r="F174" s="337" t="str">
        <f t="shared" si="12"/>
        <v>否</v>
      </c>
      <c r="G174" s="321" t="str">
        <f t="shared" si="13"/>
        <v>项</v>
      </c>
    </row>
    <row r="175" s="314" customFormat="1" ht="38" customHeight="1" spans="1:7">
      <c r="A175" s="339" t="s">
        <v>2862</v>
      </c>
      <c r="B175" s="340" t="s">
        <v>2863</v>
      </c>
      <c r="C175" s="341">
        <v>0</v>
      </c>
      <c r="D175" s="341">
        <v>0</v>
      </c>
      <c r="E175" s="342" t="str">
        <f t="shared" si="11"/>
        <v/>
      </c>
      <c r="F175" s="337" t="str">
        <f t="shared" si="12"/>
        <v>否</v>
      </c>
      <c r="G175" s="321" t="str">
        <f t="shared" si="13"/>
        <v>款</v>
      </c>
    </row>
    <row r="176" ht="38" customHeight="1" spans="1:7">
      <c r="A176" s="339" t="s">
        <v>2864</v>
      </c>
      <c r="B176" s="340" t="s">
        <v>2865</v>
      </c>
      <c r="C176" s="341">
        <f>SUM(C177:C179)</f>
        <v>0</v>
      </c>
      <c r="D176" s="341">
        <f>SUM(D177:D179)</f>
        <v>0</v>
      </c>
      <c r="E176" s="342" t="str">
        <f t="shared" si="11"/>
        <v/>
      </c>
      <c r="F176" s="337" t="str">
        <f t="shared" si="12"/>
        <v>否</v>
      </c>
      <c r="G176" s="321" t="str">
        <f t="shared" si="13"/>
        <v>款</v>
      </c>
    </row>
    <row r="177" ht="38" customHeight="1" spans="1:7">
      <c r="A177" s="339" t="s">
        <v>2866</v>
      </c>
      <c r="B177" s="340" t="s">
        <v>2795</v>
      </c>
      <c r="C177" s="341">
        <v>0</v>
      </c>
      <c r="D177" s="341">
        <v>0</v>
      </c>
      <c r="E177" s="342" t="str">
        <f t="shared" si="11"/>
        <v/>
      </c>
      <c r="F177" s="337" t="str">
        <f t="shared" si="12"/>
        <v>否</v>
      </c>
      <c r="G177" s="321" t="str">
        <f t="shared" si="13"/>
        <v>项</v>
      </c>
    </row>
    <row r="178" ht="38" customHeight="1" spans="1:7">
      <c r="A178" s="339" t="s">
        <v>2867</v>
      </c>
      <c r="B178" s="340" t="s">
        <v>2799</v>
      </c>
      <c r="C178" s="341">
        <v>0</v>
      </c>
      <c r="D178" s="341">
        <v>0</v>
      </c>
      <c r="E178" s="342" t="str">
        <f t="shared" si="11"/>
        <v/>
      </c>
      <c r="F178" s="337" t="str">
        <f t="shared" si="12"/>
        <v>否</v>
      </c>
      <c r="G178" s="321" t="str">
        <f t="shared" si="13"/>
        <v>项</v>
      </c>
    </row>
    <row r="179" s="314" customFormat="1" ht="38" customHeight="1" spans="1:7">
      <c r="A179" s="339" t="s">
        <v>2868</v>
      </c>
      <c r="B179" s="340" t="s">
        <v>2869</v>
      </c>
      <c r="C179" s="341">
        <v>0</v>
      </c>
      <c r="D179" s="341">
        <v>0</v>
      </c>
      <c r="E179" s="342" t="str">
        <f t="shared" si="11"/>
        <v/>
      </c>
      <c r="F179" s="337" t="str">
        <f t="shared" si="12"/>
        <v>否</v>
      </c>
      <c r="G179" s="321" t="str">
        <f t="shared" si="13"/>
        <v>项</v>
      </c>
    </row>
    <row r="180" ht="38" customHeight="1" spans="1:7">
      <c r="A180" s="333" t="s">
        <v>99</v>
      </c>
      <c r="B180" s="334" t="s">
        <v>2870</v>
      </c>
      <c r="C180" s="374"/>
      <c r="D180" s="374"/>
      <c r="E180" s="347"/>
      <c r="F180" s="337" t="str">
        <f t="shared" si="12"/>
        <v>是</v>
      </c>
      <c r="G180" s="321" t="str">
        <f t="shared" si="13"/>
        <v>类</v>
      </c>
    </row>
    <row r="181" ht="38" customHeight="1" spans="1:7">
      <c r="A181" s="339" t="s">
        <v>2871</v>
      </c>
      <c r="B181" s="338" t="s">
        <v>2872</v>
      </c>
      <c r="C181" s="378"/>
      <c r="D181" s="378"/>
      <c r="E181" s="342"/>
      <c r="F181" s="337" t="str">
        <f t="shared" si="12"/>
        <v>否</v>
      </c>
      <c r="G181" s="321" t="str">
        <f t="shared" si="13"/>
        <v>款</v>
      </c>
    </row>
    <row r="182" ht="38" customHeight="1" spans="1:7">
      <c r="A182" s="339" t="s">
        <v>2873</v>
      </c>
      <c r="B182" s="340" t="s">
        <v>2874</v>
      </c>
      <c r="C182" s="341"/>
      <c r="D182" s="341"/>
      <c r="E182" s="342" t="str">
        <f t="shared" si="11"/>
        <v/>
      </c>
      <c r="F182" s="337" t="str">
        <f t="shared" si="12"/>
        <v>否</v>
      </c>
      <c r="G182" s="321" t="str">
        <f t="shared" si="13"/>
        <v>项</v>
      </c>
    </row>
    <row r="183" s="314" customFormat="1" ht="38" customHeight="1" spans="1:7">
      <c r="A183" s="339" t="s">
        <v>2875</v>
      </c>
      <c r="B183" s="340" t="s">
        <v>2876</v>
      </c>
      <c r="C183" s="341"/>
      <c r="D183" s="341"/>
      <c r="E183" s="342" t="str">
        <f t="shared" si="11"/>
        <v/>
      </c>
      <c r="F183" s="337" t="str">
        <f t="shared" si="12"/>
        <v>否</v>
      </c>
      <c r="G183" s="321" t="str">
        <f t="shared" si="13"/>
        <v>项</v>
      </c>
    </row>
    <row r="184" s="314" customFormat="1" ht="38" customHeight="1" spans="1:7">
      <c r="A184" s="333" t="s">
        <v>121</v>
      </c>
      <c r="B184" s="334" t="s">
        <v>2877</v>
      </c>
      <c r="C184" s="374">
        <v>114839</v>
      </c>
      <c r="D184" s="374">
        <v>1826</v>
      </c>
      <c r="E184" s="347">
        <v>-0.984</v>
      </c>
      <c r="F184" s="337" t="str">
        <f t="shared" si="12"/>
        <v>是</v>
      </c>
      <c r="G184" s="321" t="str">
        <f t="shared" si="13"/>
        <v>类</v>
      </c>
    </row>
    <row r="185" ht="38" customHeight="1" spans="1:7">
      <c r="A185" s="339" t="s">
        <v>2878</v>
      </c>
      <c r="B185" s="338" t="s">
        <v>2879</v>
      </c>
      <c r="C185" s="378">
        <v>112900</v>
      </c>
      <c r="D185" s="378">
        <v>4</v>
      </c>
      <c r="E185" s="342">
        <v>-1</v>
      </c>
      <c r="F185" s="337" t="str">
        <f t="shared" si="12"/>
        <v>是</v>
      </c>
      <c r="G185" s="321" t="str">
        <f t="shared" si="13"/>
        <v>款</v>
      </c>
    </row>
    <row r="186" ht="38" customHeight="1" spans="1:7">
      <c r="A186" s="339" t="s">
        <v>2880</v>
      </c>
      <c r="B186" s="340" t="s">
        <v>2881</v>
      </c>
      <c r="C186" s="341">
        <v>0</v>
      </c>
      <c r="D186" s="341">
        <v>4</v>
      </c>
      <c r="E186" s="342" t="s">
        <v>517</v>
      </c>
      <c r="F186" s="337" t="str">
        <f t="shared" si="12"/>
        <v>是</v>
      </c>
      <c r="G186" s="321" t="str">
        <f t="shared" si="13"/>
        <v>项</v>
      </c>
    </row>
    <row r="187" s="314" customFormat="1" ht="38" customHeight="1" spans="1:7">
      <c r="A187" s="339" t="s">
        <v>2882</v>
      </c>
      <c r="B187" s="340" t="s">
        <v>2883</v>
      </c>
      <c r="C187" s="341">
        <v>112900</v>
      </c>
      <c r="D187" s="341"/>
      <c r="E187" s="342">
        <v>-1</v>
      </c>
      <c r="F187" s="337" t="str">
        <f t="shared" si="12"/>
        <v>是</v>
      </c>
      <c r="G187" s="321" t="str">
        <f t="shared" si="13"/>
        <v>项</v>
      </c>
    </row>
    <row r="188" s="314" customFormat="1" ht="38" customHeight="1" spans="1:7">
      <c r="A188" s="339" t="s">
        <v>2884</v>
      </c>
      <c r="B188" s="340" t="s">
        <v>2885</v>
      </c>
      <c r="C188" s="341"/>
      <c r="D188" s="341"/>
      <c r="E188" s="342" t="str">
        <f t="shared" si="11"/>
        <v/>
      </c>
      <c r="F188" s="337" t="str">
        <f t="shared" si="12"/>
        <v>否</v>
      </c>
      <c r="G188" s="321" t="str">
        <f t="shared" si="13"/>
        <v>项</v>
      </c>
    </row>
    <row r="189" ht="38" customHeight="1" spans="1:7">
      <c r="A189" s="339" t="s">
        <v>2886</v>
      </c>
      <c r="B189" s="338" t="s">
        <v>2887</v>
      </c>
      <c r="C189" s="378">
        <v>6</v>
      </c>
      <c r="D189" s="378">
        <v>18</v>
      </c>
      <c r="E189" s="342">
        <v>2</v>
      </c>
      <c r="F189" s="337" t="str">
        <f t="shared" si="12"/>
        <v>是</v>
      </c>
      <c r="G189" s="321" t="str">
        <f t="shared" si="13"/>
        <v>款</v>
      </c>
    </row>
    <row r="190" s="314" customFormat="1" ht="38" customHeight="1" spans="1:7">
      <c r="A190" s="339" t="s">
        <v>2888</v>
      </c>
      <c r="B190" s="340" t="s">
        <v>2889</v>
      </c>
      <c r="C190" s="341"/>
      <c r="D190" s="341"/>
      <c r="E190" s="342" t="str">
        <f t="shared" si="11"/>
        <v/>
      </c>
      <c r="F190" s="337" t="str">
        <f t="shared" si="12"/>
        <v>否</v>
      </c>
      <c r="G190" s="321" t="str">
        <f t="shared" si="13"/>
        <v>项</v>
      </c>
    </row>
    <row r="191" ht="38" customHeight="1" spans="1:7">
      <c r="A191" s="339" t="s">
        <v>2890</v>
      </c>
      <c r="B191" s="340" t="s">
        <v>2891</v>
      </c>
      <c r="C191" s="341"/>
      <c r="D191" s="341"/>
      <c r="E191" s="342" t="str">
        <f t="shared" si="11"/>
        <v/>
      </c>
      <c r="F191" s="337" t="str">
        <f t="shared" si="12"/>
        <v>否</v>
      </c>
      <c r="G191" s="321" t="str">
        <f t="shared" si="13"/>
        <v>项</v>
      </c>
    </row>
    <row r="192" ht="38" customHeight="1" spans="1:7">
      <c r="A192" s="339" t="s">
        <v>2892</v>
      </c>
      <c r="B192" s="340" t="s">
        <v>2893</v>
      </c>
      <c r="C192" s="341">
        <v>0</v>
      </c>
      <c r="D192" s="341">
        <v>10</v>
      </c>
      <c r="E192" s="342" t="s">
        <v>517</v>
      </c>
      <c r="F192" s="337" t="str">
        <f t="shared" si="12"/>
        <v>是</v>
      </c>
      <c r="G192" s="321" t="str">
        <f t="shared" si="13"/>
        <v>项</v>
      </c>
    </row>
    <row r="193" ht="38" customHeight="1" spans="1:7">
      <c r="A193" s="339" t="s">
        <v>2894</v>
      </c>
      <c r="B193" s="340" t="s">
        <v>2895</v>
      </c>
      <c r="C193" s="341"/>
      <c r="D193" s="341"/>
      <c r="E193" s="342" t="str">
        <f t="shared" si="11"/>
        <v/>
      </c>
      <c r="F193" s="337" t="str">
        <f t="shared" si="12"/>
        <v>否</v>
      </c>
      <c r="G193" s="321" t="str">
        <f t="shared" si="13"/>
        <v>项</v>
      </c>
    </row>
    <row r="194" ht="38" customHeight="1" spans="1:7">
      <c r="A194" s="339" t="s">
        <v>2896</v>
      </c>
      <c r="B194" s="340" t="s">
        <v>2897</v>
      </c>
      <c r="C194" s="341"/>
      <c r="D194" s="341"/>
      <c r="E194" s="342" t="str">
        <f t="shared" si="11"/>
        <v/>
      </c>
      <c r="F194" s="337" t="str">
        <f t="shared" si="12"/>
        <v>否</v>
      </c>
      <c r="G194" s="321" t="str">
        <f t="shared" si="13"/>
        <v>项</v>
      </c>
    </row>
    <row r="195" ht="38" customHeight="1" spans="1:7">
      <c r="A195" s="339" t="s">
        <v>2898</v>
      </c>
      <c r="B195" s="340" t="s">
        <v>2899</v>
      </c>
      <c r="C195" s="341"/>
      <c r="D195" s="341"/>
      <c r="E195" s="342" t="str">
        <f t="shared" si="11"/>
        <v/>
      </c>
      <c r="F195" s="337" t="str">
        <f t="shared" si="12"/>
        <v>否</v>
      </c>
      <c r="G195" s="321" t="str">
        <f t="shared" si="13"/>
        <v>项</v>
      </c>
    </row>
    <row r="196" s="314" customFormat="1" ht="38" customHeight="1" spans="1:7">
      <c r="A196" s="339" t="s">
        <v>2900</v>
      </c>
      <c r="B196" s="340" t="s">
        <v>2901</v>
      </c>
      <c r="C196" s="341">
        <v>6</v>
      </c>
      <c r="D196" s="341">
        <v>8</v>
      </c>
      <c r="E196" s="342">
        <v>0.333</v>
      </c>
      <c r="F196" s="337" t="str">
        <f t="shared" si="12"/>
        <v>是</v>
      </c>
      <c r="G196" s="321" t="str">
        <f t="shared" si="13"/>
        <v>项</v>
      </c>
    </row>
    <row r="197" ht="38" customHeight="1" spans="1:7">
      <c r="A197" s="339" t="s">
        <v>2902</v>
      </c>
      <c r="B197" s="340" t="s">
        <v>2903</v>
      </c>
      <c r="C197" s="341"/>
      <c r="D197" s="341"/>
      <c r="E197" s="342" t="str">
        <f t="shared" si="11"/>
        <v/>
      </c>
      <c r="F197" s="337" t="str">
        <f t="shared" si="12"/>
        <v>否</v>
      </c>
      <c r="G197" s="321" t="str">
        <f t="shared" si="13"/>
        <v>项</v>
      </c>
    </row>
    <row r="198" ht="38" customHeight="1" spans="1:7">
      <c r="A198" s="339" t="s">
        <v>2904</v>
      </c>
      <c r="B198" s="338" t="s">
        <v>2905</v>
      </c>
      <c r="C198" s="378">
        <v>1933</v>
      </c>
      <c r="D198" s="378">
        <v>1804</v>
      </c>
      <c r="E198" s="342">
        <v>-0.067</v>
      </c>
      <c r="F198" s="337" t="str">
        <f t="shared" si="12"/>
        <v>是</v>
      </c>
      <c r="G198" s="321" t="str">
        <f t="shared" si="13"/>
        <v>款</v>
      </c>
    </row>
    <row r="199" ht="38" customHeight="1" spans="1:7">
      <c r="A199" s="350">
        <v>2296001</v>
      </c>
      <c r="B199" s="340" t="s">
        <v>2906</v>
      </c>
      <c r="C199" s="341"/>
      <c r="D199" s="341"/>
      <c r="E199" s="342" t="str">
        <f t="shared" si="11"/>
        <v/>
      </c>
      <c r="F199" s="337" t="str">
        <f t="shared" si="12"/>
        <v>否</v>
      </c>
      <c r="G199" s="321" t="str">
        <f t="shared" si="13"/>
        <v>项</v>
      </c>
    </row>
    <row r="200" s="314" customFormat="1" ht="38" customHeight="1" spans="1:7">
      <c r="A200" s="339" t="s">
        <v>2907</v>
      </c>
      <c r="B200" s="340" t="s">
        <v>2908</v>
      </c>
      <c r="C200" s="341">
        <v>1028</v>
      </c>
      <c r="D200" s="341">
        <v>1003</v>
      </c>
      <c r="E200" s="342">
        <v>-0.024</v>
      </c>
      <c r="F200" s="337" t="str">
        <f t="shared" si="12"/>
        <v>是</v>
      </c>
      <c r="G200" s="321" t="str">
        <f t="shared" si="13"/>
        <v>项</v>
      </c>
    </row>
    <row r="201" ht="38" customHeight="1" spans="1:7">
      <c r="A201" s="339" t="s">
        <v>2909</v>
      </c>
      <c r="B201" s="340" t="s">
        <v>2910</v>
      </c>
      <c r="C201" s="341">
        <v>320</v>
      </c>
      <c r="D201" s="341">
        <v>330</v>
      </c>
      <c r="E201" s="342">
        <v>0.031</v>
      </c>
      <c r="F201" s="337" t="str">
        <f t="shared" si="12"/>
        <v>是</v>
      </c>
      <c r="G201" s="321" t="str">
        <f t="shared" si="13"/>
        <v>项</v>
      </c>
    </row>
    <row r="202" ht="38" customHeight="1" spans="1:7">
      <c r="A202" s="339" t="s">
        <v>2911</v>
      </c>
      <c r="B202" s="340" t="s">
        <v>2912</v>
      </c>
      <c r="C202" s="341">
        <v>12</v>
      </c>
      <c r="D202" s="341">
        <v>12</v>
      </c>
      <c r="E202" s="342">
        <v>0</v>
      </c>
      <c r="F202" s="337" t="str">
        <f t="shared" ref="F202:F210" si="14">IF(LEN(A202)=3,"是",IF(B202&lt;&gt;"",IF(SUM(C202:D202)&lt;&gt;0,"是","否"),"是"))</f>
        <v>是</v>
      </c>
      <c r="G202" s="321" t="str">
        <f t="shared" ref="G202:G210" si="15">IF(LEN(A202)=3,"类",IF(LEN(A202)=5,"款","项"))</f>
        <v>项</v>
      </c>
    </row>
    <row r="203" ht="38" customHeight="1" spans="1:7">
      <c r="A203" s="339" t="s">
        <v>2913</v>
      </c>
      <c r="B203" s="340" t="s">
        <v>2914</v>
      </c>
      <c r="C203" s="341"/>
      <c r="D203" s="341"/>
      <c r="E203" s="342" t="str">
        <f>IF(C203&gt;0,D203/C203-1,IF(C203&lt;0,-(D203/C203-1),""))</f>
        <v/>
      </c>
      <c r="F203" s="337" t="str">
        <f t="shared" si="14"/>
        <v>否</v>
      </c>
      <c r="G203" s="321" t="str">
        <f t="shared" si="15"/>
        <v>项</v>
      </c>
    </row>
    <row r="204" ht="38" customHeight="1" spans="1:7">
      <c r="A204" s="339" t="s">
        <v>2915</v>
      </c>
      <c r="B204" s="340" t="s">
        <v>2916</v>
      </c>
      <c r="C204" s="341">
        <v>146</v>
      </c>
      <c r="D204" s="341">
        <v>148</v>
      </c>
      <c r="E204" s="342">
        <v>0.014</v>
      </c>
      <c r="F204" s="337" t="str">
        <f t="shared" si="14"/>
        <v>是</v>
      </c>
      <c r="G204" s="321" t="str">
        <f t="shared" si="15"/>
        <v>项</v>
      </c>
    </row>
    <row r="205" s="314" customFormat="1" ht="38" customHeight="1" spans="1:7">
      <c r="A205" s="339" t="s">
        <v>2917</v>
      </c>
      <c r="B205" s="340" t="s">
        <v>2918</v>
      </c>
      <c r="C205" s="341"/>
      <c r="D205" s="341"/>
      <c r="E205" s="342" t="str">
        <f>IF(C205&gt;0,D205/C205-1,IF(C205&lt;0,-(D205/C205-1),""))</f>
        <v/>
      </c>
      <c r="F205" s="337" t="str">
        <f t="shared" si="14"/>
        <v>否</v>
      </c>
      <c r="G205" s="321" t="str">
        <f t="shared" si="15"/>
        <v>项</v>
      </c>
    </row>
    <row r="206" s="314" customFormat="1" ht="38" customHeight="1" spans="1:7">
      <c r="A206" s="339" t="s">
        <v>2919</v>
      </c>
      <c r="B206" s="340" t="s">
        <v>2920</v>
      </c>
      <c r="C206" s="341"/>
      <c r="D206" s="341"/>
      <c r="E206" s="342" t="str">
        <f>IF(C206&gt;0,D206/C206-1,IF(C206&lt;0,-(D206/C206-1),""))</f>
        <v/>
      </c>
      <c r="F206" s="337" t="str">
        <f t="shared" si="14"/>
        <v>否</v>
      </c>
      <c r="G206" s="321" t="str">
        <f t="shared" si="15"/>
        <v>项</v>
      </c>
    </row>
    <row r="207" s="314" customFormat="1" ht="38" customHeight="1" spans="1:7">
      <c r="A207" s="339" t="s">
        <v>2921</v>
      </c>
      <c r="B207" s="340" t="s">
        <v>2922</v>
      </c>
      <c r="C207" s="341"/>
      <c r="D207" s="341"/>
      <c r="E207" s="342" t="str">
        <f>IF(C207&gt;0,D207/C207-1,IF(C207&lt;0,-(D207/C207-1),""))</f>
        <v/>
      </c>
      <c r="F207" s="337" t="str">
        <f t="shared" si="14"/>
        <v>否</v>
      </c>
      <c r="G207" s="321" t="str">
        <f t="shared" si="15"/>
        <v>项</v>
      </c>
    </row>
    <row r="208" ht="38" customHeight="1" spans="1:7">
      <c r="A208" s="339" t="s">
        <v>2923</v>
      </c>
      <c r="B208" s="340" t="s">
        <v>2924</v>
      </c>
      <c r="C208" s="341"/>
      <c r="D208" s="341"/>
      <c r="E208" s="342" t="str">
        <f>IF(C208&gt;0,D208/C208-1,IF(C208&lt;0,-(D208/C208-1),""))</f>
        <v/>
      </c>
      <c r="F208" s="337" t="str">
        <f t="shared" si="14"/>
        <v>否</v>
      </c>
      <c r="G208" s="321" t="str">
        <f t="shared" si="15"/>
        <v>项</v>
      </c>
    </row>
    <row r="209" s="314" customFormat="1" ht="38" customHeight="1" spans="1:7">
      <c r="A209" s="339" t="s">
        <v>2925</v>
      </c>
      <c r="B209" s="340" t="s">
        <v>2926</v>
      </c>
      <c r="C209" s="341">
        <v>427</v>
      </c>
      <c r="D209" s="341">
        <v>311</v>
      </c>
      <c r="E209" s="342">
        <v>-0.272</v>
      </c>
      <c r="F209" s="337" t="str">
        <f t="shared" si="14"/>
        <v>是</v>
      </c>
      <c r="G209" s="321" t="str">
        <f t="shared" si="15"/>
        <v>项</v>
      </c>
    </row>
    <row r="210" s="314" customFormat="1" ht="38" customHeight="1" spans="1:7">
      <c r="A210" s="333" t="s">
        <v>117</v>
      </c>
      <c r="B210" s="334" t="s">
        <v>2927</v>
      </c>
      <c r="C210" s="374">
        <v>7411</v>
      </c>
      <c r="D210" s="374">
        <v>11739</v>
      </c>
      <c r="E210" s="347">
        <v>0.584</v>
      </c>
      <c r="F210" s="337" t="str">
        <f t="shared" si="14"/>
        <v>是</v>
      </c>
      <c r="G210" s="321" t="str">
        <f t="shared" si="15"/>
        <v>类</v>
      </c>
    </row>
    <row r="211" s="314" customFormat="1" ht="38" customHeight="1" spans="1:7">
      <c r="A211" s="333">
        <v>23204</v>
      </c>
      <c r="B211" s="334" t="s">
        <v>2928</v>
      </c>
      <c r="C211" s="374">
        <v>7411</v>
      </c>
      <c r="D211" s="374">
        <v>11739</v>
      </c>
      <c r="E211" s="347">
        <v>0.584</v>
      </c>
      <c r="F211" s="337"/>
      <c r="G211" s="321"/>
    </row>
    <row r="212" s="314" customFormat="1" ht="38" customHeight="1" spans="1:7">
      <c r="A212" s="339" t="s">
        <v>2929</v>
      </c>
      <c r="B212" s="340" t="s">
        <v>2930</v>
      </c>
      <c r="C212" s="341"/>
      <c r="D212" s="341"/>
      <c r="E212" s="342" t="str">
        <f t="shared" ref="E212:E266" si="16">IF(C212&gt;0,D212/C212-1,IF(C212&lt;0,-(D212/C212-1),""))</f>
        <v/>
      </c>
      <c r="F212" s="337" t="str">
        <f t="shared" ref="F212:F267" si="17">IF(LEN(A212)=3,"是",IF(B212&lt;&gt;"",IF(SUM(C212:D212)&lt;&gt;0,"是","否"),"是"))</f>
        <v>否</v>
      </c>
      <c r="G212" s="321" t="str">
        <f t="shared" ref="G212:G266" si="18">IF(LEN(A212)=3,"类",IF(LEN(A212)=5,"款","项"))</f>
        <v>项</v>
      </c>
    </row>
    <row r="213" s="314" customFormat="1" ht="38" customHeight="1" spans="1:7">
      <c r="A213" s="339" t="s">
        <v>2931</v>
      </c>
      <c r="B213" s="340" t="s">
        <v>2932</v>
      </c>
      <c r="C213" s="341"/>
      <c r="D213" s="341"/>
      <c r="E213" s="342" t="str">
        <f t="shared" si="16"/>
        <v/>
      </c>
      <c r="F213" s="337" t="str">
        <f t="shared" si="17"/>
        <v>否</v>
      </c>
      <c r="G213" s="321" t="str">
        <f t="shared" si="18"/>
        <v>项</v>
      </c>
    </row>
    <row r="214" s="314" customFormat="1" ht="38" customHeight="1" spans="1:7">
      <c r="A214" s="339" t="s">
        <v>2933</v>
      </c>
      <c r="B214" s="340" t="s">
        <v>2934</v>
      </c>
      <c r="C214" s="341"/>
      <c r="D214" s="341"/>
      <c r="E214" s="342" t="str">
        <f t="shared" si="16"/>
        <v/>
      </c>
      <c r="F214" s="337" t="str">
        <f t="shared" si="17"/>
        <v>否</v>
      </c>
      <c r="G214" s="321" t="str">
        <f t="shared" si="18"/>
        <v>项</v>
      </c>
    </row>
    <row r="215" s="314" customFormat="1" ht="38" customHeight="1" spans="1:7">
      <c r="A215" s="339" t="s">
        <v>2935</v>
      </c>
      <c r="B215" s="340" t="s">
        <v>2936</v>
      </c>
      <c r="C215" s="341"/>
      <c r="D215" s="341"/>
      <c r="E215" s="342" t="str">
        <f t="shared" si="16"/>
        <v/>
      </c>
      <c r="F215" s="337" t="str">
        <f t="shared" si="17"/>
        <v>否</v>
      </c>
      <c r="G215" s="321" t="str">
        <f t="shared" si="18"/>
        <v>项</v>
      </c>
    </row>
    <row r="216" s="314" customFormat="1" ht="38" customHeight="1" spans="1:7">
      <c r="A216" s="339" t="s">
        <v>2937</v>
      </c>
      <c r="B216" s="340" t="s">
        <v>2938</v>
      </c>
      <c r="C216" s="341"/>
      <c r="D216" s="341"/>
      <c r="E216" s="342" t="str">
        <f t="shared" si="16"/>
        <v/>
      </c>
      <c r="F216" s="337" t="str">
        <f t="shared" si="17"/>
        <v>否</v>
      </c>
      <c r="G216" s="321" t="str">
        <f t="shared" si="18"/>
        <v>项</v>
      </c>
    </row>
    <row r="217" ht="38" customHeight="1" spans="1:7">
      <c r="A217" s="339" t="s">
        <v>2939</v>
      </c>
      <c r="B217" s="340" t="s">
        <v>2940</v>
      </c>
      <c r="C217" s="341"/>
      <c r="D217" s="341"/>
      <c r="E217" s="342" t="str">
        <f t="shared" si="16"/>
        <v/>
      </c>
      <c r="F217" s="337" t="str">
        <f t="shared" si="17"/>
        <v>否</v>
      </c>
      <c r="G217" s="321" t="str">
        <f t="shared" si="18"/>
        <v>项</v>
      </c>
    </row>
    <row r="218" ht="38" customHeight="1" spans="1:7">
      <c r="A218" s="339" t="s">
        <v>2941</v>
      </c>
      <c r="B218" s="340" t="s">
        <v>2942</v>
      </c>
      <c r="C218" s="341"/>
      <c r="D218" s="341"/>
      <c r="E218" s="342" t="str">
        <f t="shared" si="16"/>
        <v/>
      </c>
      <c r="F218" s="337" t="str">
        <f t="shared" si="17"/>
        <v>否</v>
      </c>
      <c r="G218" s="321" t="str">
        <f t="shared" si="18"/>
        <v>项</v>
      </c>
    </row>
    <row r="219" ht="38" customHeight="1" spans="1:7">
      <c r="A219" s="339" t="s">
        <v>2943</v>
      </c>
      <c r="B219" s="340" t="s">
        <v>2944</v>
      </c>
      <c r="C219" s="341"/>
      <c r="D219" s="341"/>
      <c r="E219" s="342" t="str">
        <f t="shared" si="16"/>
        <v/>
      </c>
      <c r="F219" s="337" t="str">
        <f t="shared" si="17"/>
        <v>否</v>
      </c>
      <c r="G219" s="321" t="str">
        <f t="shared" si="18"/>
        <v>项</v>
      </c>
    </row>
    <row r="220" ht="38" customHeight="1" spans="1:7">
      <c r="A220" s="339" t="s">
        <v>2945</v>
      </c>
      <c r="B220" s="340" t="s">
        <v>2946</v>
      </c>
      <c r="C220" s="341"/>
      <c r="D220" s="341"/>
      <c r="E220" s="342" t="str">
        <f t="shared" si="16"/>
        <v/>
      </c>
      <c r="F220" s="337" t="str">
        <f t="shared" si="17"/>
        <v>否</v>
      </c>
      <c r="G220" s="321" t="str">
        <f t="shared" si="18"/>
        <v>项</v>
      </c>
    </row>
    <row r="221" ht="38" customHeight="1" spans="1:7">
      <c r="A221" s="339" t="s">
        <v>2947</v>
      </c>
      <c r="B221" s="340" t="s">
        <v>2948</v>
      </c>
      <c r="C221" s="341"/>
      <c r="D221" s="341"/>
      <c r="E221" s="342" t="str">
        <f t="shared" si="16"/>
        <v/>
      </c>
      <c r="F221" s="337" t="str">
        <f t="shared" si="17"/>
        <v>否</v>
      </c>
      <c r="G221" s="321" t="str">
        <f t="shared" si="18"/>
        <v>项</v>
      </c>
    </row>
    <row r="222" ht="38" customHeight="1" spans="1:7">
      <c r="A222" s="339" t="s">
        <v>2949</v>
      </c>
      <c r="B222" s="340" t="s">
        <v>2950</v>
      </c>
      <c r="C222" s="341"/>
      <c r="D222" s="341"/>
      <c r="E222" s="342" t="str">
        <f t="shared" si="16"/>
        <v/>
      </c>
      <c r="F222" s="337" t="str">
        <f t="shared" si="17"/>
        <v>否</v>
      </c>
      <c r="G222" s="321" t="str">
        <f t="shared" si="18"/>
        <v>项</v>
      </c>
    </row>
    <row r="223" ht="38" customHeight="1" spans="1:7">
      <c r="A223" s="339" t="s">
        <v>2951</v>
      </c>
      <c r="B223" s="340" t="s">
        <v>2952</v>
      </c>
      <c r="C223" s="341">
        <v>7042</v>
      </c>
      <c r="D223" s="341">
        <v>11739</v>
      </c>
      <c r="E223" s="342">
        <v>0.667</v>
      </c>
      <c r="F223" s="337" t="str">
        <f t="shared" si="17"/>
        <v>是</v>
      </c>
      <c r="G223" s="321" t="str">
        <f t="shared" si="18"/>
        <v>项</v>
      </c>
    </row>
    <row r="224" s="314" customFormat="1" ht="38" customHeight="1" spans="1:7">
      <c r="A224" s="339" t="s">
        <v>2953</v>
      </c>
      <c r="B224" s="340" t="s">
        <v>2954</v>
      </c>
      <c r="C224" s="341">
        <v>189</v>
      </c>
      <c r="D224" s="341"/>
      <c r="E224" s="342">
        <v>-1</v>
      </c>
      <c r="F224" s="337" t="str">
        <f t="shared" si="17"/>
        <v>是</v>
      </c>
      <c r="G224" s="321" t="str">
        <f t="shared" si="18"/>
        <v>项</v>
      </c>
    </row>
    <row r="225" s="314" customFormat="1" ht="38" customHeight="1" spans="1:7">
      <c r="A225" s="339" t="s">
        <v>2955</v>
      </c>
      <c r="B225" s="340" t="s">
        <v>2956</v>
      </c>
      <c r="C225" s="341"/>
      <c r="D225" s="341"/>
      <c r="E225" s="342" t="str">
        <f t="shared" si="16"/>
        <v/>
      </c>
      <c r="F225" s="337" t="str">
        <f t="shared" si="17"/>
        <v>否</v>
      </c>
      <c r="G225" s="321" t="str">
        <f t="shared" si="18"/>
        <v>项</v>
      </c>
    </row>
    <row r="226" s="314" customFormat="1" ht="38" customHeight="1" spans="1:7">
      <c r="A226" s="339" t="s">
        <v>2957</v>
      </c>
      <c r="B226" s="340" t="s">
        <v>2958</v>
      </c>
      <c r="C226" s="341">
        <v>180</v>
      </c>
      <c r="D226" s="341"/>
      <c r="E226" s="342">
        <v>-1</v>
      </c>
      <c r="F226" s="337" t="str">
        <f t="shared" si="17"/>
        <v>是</v>
      </c>
      <c r="G226" s="321" t="str">
        <f t="shared" si="18"/>
        <v>项</v>
      </c>
    </row>
    <row r="227" ht="38" customHeight="1" spans="1:7">
      <c r="A227" s="339" t="s">
        <v>2959</v>
      </c>
      <c r="B227" s="340" t="s">
        <v>2960</v>
      </c>
      <c r="C227" s="341"/>
      <c r="D227" s="341"/>
      <c r="E227" s="342" t="str">
        <f t="shared" si="16"/>
        <v/>
      </c>
      <c r="F227" s="337" t="str">
        <f t="shared" si="17"/>
        <v>否</v>
      </c>
      <c r="G227" s="321" t="str">
        <f t="shared" si="18"/>
        <v>项</v>
      </c>
    </row>
    <row r="228" s="314" customFormat="1" ht="38" customHeight="1" spans="1:7">
      <c r="A228" s="333" t="s">
        <v>119</v>
      </c>
      <c r="B228" s="334" t="s">
        <v>2961</v>
      </c>
      <c r="C228" s="374">
        <v>164</v>
      </c>
      <c r="D228" s="374">
        <v>61</v>
      </c>
      <c r="E228" s="347">
        <v>-0.628</v>
      </c>
      <c r="F228" s="337" t="str">
        <f t="shared" si="17"/>
        <v>是</v>
      </c>
      <c r="G228" s="321" t="str">
        <f t="shared" si="18"/>
        <v>类</v>
      </c>
    </row>
    <row r="229" s="314" customFormat="1" ht="38" customHeight="1" spans="1:7">
      <c r="A229" s="350">
        <v>23304</v>
      </c>
      <c r="B229" s="338" t="s">
        <v>2962</v>
      </c>
      <c r="C229" s="378">
        <v>164</v>
      </c>
      <c r="D229" s="378">
        <v>61</v>
      </c>
      <c r="E229" s="342">
        <v>-0.628</v>
      </c>
      <c r="F229" s="337" t="str">
        <f t="shared" si="17"/>
        <v>是</v>
      </c>
      <c r="G229" s="321" t="str">
        <f t="shared" si="18"/>
        <v>款</v>
      </c>
    </row>
    <row r="230" ht="38" customHeight="1" spans="1:7">
      <c r="A230" s="339" t="s">
        <v>2963</v>
      </c>
      <c r="B230" s="340" t="s">
        <v>2964</v>
      </c>
      <c r="C230" s="341"/>
      <c r="D230" s="341"/>
      <c r="E230" s="342" t="str">
        <f t="shared" si="16"/>
        <v/>
      </c>
      <c r="F230" s="337" t="str">
        <f t="shared" si="17"/>
        <v>否</v>
      </c>
      <c r="G230" s="321" t="str">
        <f t="shared" si="18"/>
        <v>项</v>
      </c>
    </row>
    <row r="231" s="314" customFormat="1" ht="38" customHeight="1" spans="1:7">
      <c r="A231" s="339" t="s">
        <v>2965</v>
      </c>
      <c r="B231" s="340" t="s">
        <v>2966</v>
      </c>
      <c r="C231" s="341"/>
      <c r="D231" s="341"/>
      <c r="E231" s="342" t="str">
        <f t="shared" si="16"/>
        <v/>
      </c>
      <c r="F231" s="337" t="str">
        <f t="shared" si="17"/>
        <v>否</v>
      </c>
      <c r="G231" s="321" t="str">
        <f t="shared" si="18"/>
        <v>项</v>
      </c>
    </row>
    <row r="232" ht="38" customHeight="1" spans="1:7">
      <c r="A232" s="339" t="s">
        <v>2967</v>
      </c>
      <c r="B232" s="340" t="s">
        <v>2968</v>
      </c>
      <c r="C232" s="341"/>
      <c r="D232" s="341"/>
      <c r="E232" s="342" t="str">
        <f t="shared" si="16"/>
        <v/>
      </c>
      <c r="F232" s="337" t="str">
        <f t="shared" si="17"/>
        <v>否</v>
      </c>
      <c r="G232" s="321" t="str">
        <f t="shared" si="18"/>
        <v>项</v>
      </c>
    </row>
    <row r="233" s="314" customFormat="1" ht="38" customHeight="1" spans="1:7">
      <c r="A233" s="339" t="s">
        <v>2969</v>
      </c>
      <c r="B233" s="340" t="s">
        <v>2970</v>
      </c>
      <c r="C233" s="341"/>
      <c r="D233" s="341"/>
      <c r="E233" s="342" t="str">
        <f t="shared" si="16"/>
        <v/>
      </c>
      <c r="F233" s="337" t="str">
        <f t="shared" si="17"/>
        <v>否</v>
      </c>
      <c r="G233" s="321" t="str">
        <f t="shared" si="18"/>
        <v>项</v>
      </c>
    </row>
    <row r="234" s="314" customFormat="1" ht="38" customHeight="1" spans="1:7">
      <c r="A234" s="339" t="s">
        <v>2971</v>
      </c>
      <c r="B234" s="340" t="s">
        <v>2972</v>
      </c>
      <c r="C234" s="341"/>
      <c r="D234" s="341"/>
      <c r="E234" s="342" t="str">
        <f t="shared" si="16"/>
        <v/>
      </c>
      <c r="F234" s="337" t="str">
        <f t="shared" si="17"/>
        <v>否</v>
      </c>
      <c r="G234" s="321" t="str">
        <f t="shared" si="18"/>
        <v>项</v>
      </c>
    </row>
    <row r="235" ht="38" customHeight="1" spans="1:7">
      <c r="A235" s="339" t="s">
        <v>2973</v>
      </c>
      <c r="B235" s="340" t="s">
        <v>2974</v>
      </c>
      <c r="C235" s="341"/>
      <c r="D235" s="341"/>
      <c r="E235" s="342" t="str">
        <f t="shared" si="16"/>
        <v/>
      </c>
      <c r="F235" s="337" t="str">
        <f t="shared" si="17"/>
        <v>否</v>
      </c>
      <c r="G235" s="321" t="str">
        <f t="shared" si="18"/>
        <v>项</v>
      </c>
    </row>
    <row r="236" ht="38" customHeight="1" spans="1:7">
      <c r="A236" s="339" t="s">
        <v>2975</v>
      </c>
      <c r="B236" s="340" t="s">
        <v>2976</v>
      </c>
      <c r="C236" s="341"/>
      <c r="D236" s="341"/>
      <c r="E236" s="342" t="str">
        <f t="shared" si="16"/>
        <v/>
      </c>
      <c r="F236" s="337" t="str">
        <f t="shared" si="17"/>
        <v>否</v>
      </c>
      <c r="G236" s="321" t="str">
        <f t="shared" si="18"/>
        <v>项</v>
      </c>
    </row>
    <row r="237" ht="38" customHeight="1" spans="1:7">
      <c r="A237" s="339" t="s">
        <v>2977</v>
      </c>
      <c r="B237" s="340" t="s">
        <v>2978</v>
      </c>
      <c r="C237" s="341"/>
      <c r="D237" s="341"/>
      <c r="E237" s="342" t="str">
        <f t="shared" si="16"/>
        <v/>
      </c>
      <c r="F237" s="337" t="str">
        <f t="shared" si="17"/>
        <v>否</v>
      </c>
      <c r="G237" s="321" t="str">
        <f t="shared" si="18"/>
        <v>项</v>
      </c>
    </row>
    <row r="238" ht="38" customHeight="1" spans="1:7">
      <c r="A238" s="339" t="s">
        <v>2979</v>
      </c>
      <c r="B238" s="340" t="s">
        <v>2980</v>
      </c>
      <c r="C238" s="341"/>
      <c r="D238" s="341"/>
      <c r="E238" s="342" t="str">
        <f t="shared" si="16"/>
        <v/>
      </c>
      <c r="F238" s="337" t="str">
        <f t="shared" si="17"/>
        <v>否</v>
      </c>
      <c r="G238" s="321" t="str">
        <f t="shared" si="18"/>
        <v>项</v>
      </c>
    </row>
    <row r="239" ht="38" customHeight="1" spans="1:7">
      <c r="A239" s="339" t="s">
        <v>2981</v>
      </c>
      <c r="B239" s="340" t="s">
        <v>2982</v>
      </c>
      <c r="C239" s="341"/>
      <c r="D239" s="341"/>
      <c r="E239" s="342" t="str">
        <f t="shared" si="16"/>
        <v/>
      </c>
      <c r="F239" s="337" t="str">
        <f t="shared" si="17"/>
        <v>否</v>
      </c>
      <c r="G239" s="321" t="str">
        <f t="shared" si="18"/>
        <v>项</v>
      </c>
    </row>
    <row r="240" ht="38" customHeight="1" spans="1:7">
      <c r="A240" s="339" t="s">
        <v>2983</v>
      </c>
      <c r="B240" s="340" t="s">
        <v>2984</v>
      </c>
      <c r="C240" s="341"/>
      <c r="D240" s="341"/>
      <c r="E240" s="342" t="str">
        <f t="shared" si="16"/>
        <v/>
      </c>
      <c r="F240" s="337" t="str">
        <f t="shared" si="17"/>
        <v>否</v>
      </c>
      <c r="G240" s="321" t="str">
        <f t="shared" si="18"/>
        <v>项</v>
      </c>
    </row>
    <row r="241" ht="38" customHeight="1" spans="1:7">
      <c r="A241" s="339" t="s">
        <v>2985</v>
      </c>
      <c r="B241" s="340" t="s">
        <v>2986</v>
      </c>
      <c r="C241" s="341">
        <v>164</v>
      </c>
      <c r="D241" s="341">
        <v>61</v>
      </c>
      <c r="E241" s="342">
        <v>-0.628</v>
      </c>
      <c r="F241" s="337" t="str">
        <f t="shared" si="17"/>
        <v>是</v>
      </c>
      <c r="G241" s="321" t="str">
        <f t="shared" si="18"/>
        <v>项</v>
      </c>
    </row>
    <row r="242" ht="38" customHeight="1" spans="1:7">
      <c r="A242" s="339" t="s">
        <v>2987</v>
      </c>
      <c r="B242" s="340" t="s">
        <v>2988</v>
      </c>
      <c r="C242" s="341"/>
      <c r="D242" s="341"/>
      <c r="E242" s="342" t="str">
        <f t="shared" si="16"/>
        <v/>
      </c>
      <c r="F242" s="337" t="str">
        <f t="shared" si="17"/>
        <v>否</v>
      </c>
      <c r="G242" s="321" t="str">
        <f t="shared" si="18"/>
        <v>项</v>
      </c>
    </row>
    <row r="243" s="314" customFormat="1" ht="38" customHeight="1" spans="1:7">
      <c r="A243" s="339" t="s">
        <v>2989</v>
      </c>
      <c r="B243" s="340" t="s">
        <v>2990</v>
      </c>
      <c r="C243" s="341"/>
      <c r="D243" s="341"/>
      <c r="E243" s="342" t="str">
        <f t="shared" si="16"/>
        <v/>
      </c>
      <c r="F243" s="337" t="str">
        <f t="shared" si="17"/>
        <v>否</v>
      </c>
      <c r="G243" s="321" t="str">
        <f t="shared" si="18"/>
        <v>项</v>
      </c>
    </row>
    <row r="244" ht="38" customHeight="1" spans="1:7">
      <c r="A244" s="339" t="s">
        <v>2991</v>
      </c>
      <c r="B244" s="340" t="s">
        <v>2992</v>
      </c>
      <c r="C244" s="341"/>
      <c r="D244" s="341"/>
      <c r="E244" s="342" t="str">
        <f t="shared" si="16"/>
        <v/>
      </c>
      <c r="F244" s="337" t="str">
        <f t="shared" si="17"/>
        <v>否</v>
      </c>
      <c r="G244" s="321" t="str">
        <f t="shared" si="18"/>
        <v>项</v>
      </c>
    </row>
    <row r="245" ht="38" customHeight="1" spans="1:7">
      <c r="A245" s="339" t="s">
        <v>2993</v>
      </c>
      <c r="B245" s="340" t="s">
        <v>2994</v>
      </c>
      <c r="C245" s="341"/>
      <c r="D245" s="341"/>
      <c r="E245" s="342" t="str">
        <f t="shared" si="16"/>
        <v/>
      </c>
      <c r="F245" s="337" t="str">
        <f t="shared" si="17"/>
        <v>否</v>
      </c>
      <c r="G245" s="321" t="str">
        <f t="shared" si="18"/>
        <v>项</v>
      </c>
    </row>
    <row r="246" ht="38" customHeight="1" spans="1:7">
      <c r="A246" s="349" t="s">
        <v>2995</v>
      </c>
      <c r="B246" s="334" t="s">
        <v>2996</v>
      </c>
      <c r="C246" s="374"/>
      <c r="D246" s="374"/>
      <c r="E246" s="347"/>
      <c r="F246" s="337" t="str">
        <f t="shared" si="17"/>
        <v>是</v>
      </c>
      <c r="G246" s="321" t="str">
        <f t="shared" si="18"/>
        <v>类</v>
      </c>
    </row>
    <row r="247" ht="38" customHeight="1" spans="1:7">
      <c r="A247" s="350" t="s">
        <v>2997</v>
      </c>
      <c r="B247" s="338" t="s">
        <v>2998</v>
      </c>
      <c r="C247" s="378"/>
      <c r="D247" s="378"/>
      <c r="E247" s="342"/>
      <c r="F247" s="337" t="str">
        <f t="shared" si="17"/>
        <v>否</v>
      </c>
      <c r="G247" s="321" t="str">
        <f t="shared" si="18"/>
        <v>款</v>
      </c>
    </row>
    <row r="248" ht="38" customHeight="1" spans="1:7">
      <c r="A248" s="350" t="s">
        <v>2999</v>
      </c>
      <c r="B248" s="340" t="s">
        <v>3000</v>
      </c>
      <c r="C248" s="341"/>
      <c r="D248" s="341"/>
      <c r="E248" s="342" t="str">
        <f t="shared" si="16"/>
        <v/>
      </c>
      <c r="F248" s="337" t="str">
        <f t="shared" si="17"/>
        <v>否</v>
      </c>
      <c r="G248" s="321" t="str">
        <f t="shared" si="18"/>
        <v>项</v>
      </c>
    </row>
    <row r="249" ht="38" customHeight="1" spans="1:7">
      <c r="A249" s="350" t="s">
        <v>3001</v>
      </c>
      <c r="B249" s="340" t="s">
        <v>3002</v>
      </c>
      <c r="C249" s="341"/>
      <c r="D249" s="341"/>
      <c r="E249" s="342" t="str">
        <f t="shared" si="16"/>
        <v/>
      </c>
      <c r="F249" s="337" t="str">
        <f t="shared" si="17"/>
        <v>否</v>
      </c>
      <c r="G249" s="321" t="str">
        <f t="shared" si="18"/>
        <v>项</v>
      </c>
    </row>
    <row r="250" ht="38" customHeight="1" spans="1:7">
      <c r="A250" s="350" t="s">
        <v>3003</v>
      </c>
      <c r="B250" s="340" t="s">
        <v>3004</v>
      </c>
      <c r="C250" s="341"/>
      <c r="D250" s="341"/>
      <c r="E250" s="342" t="str">
        <f t="shared" si="16"/>
        <v/>
      </c>
      <c r="F250" s="337" t="str">
        <f t="shared" si="17"/>
        <v>否</v>
      </c>
      <c r="G250" s="321" t="str">
        <f t="shared" si="18"/>
        <v>项</v>
      </c>
    </row>
    <row r="251" ht="38" customHeight="1" spans="1:7">
      <c r="A251" s="350" t="s">
        <v>3005</v>
      </c>
      <c r="B251" s="340" t="s">
        <v>3006</v>
      </c>
      <c r="C251" s="341"/>
      <c r="D251" s="341"/>
      <c r="E251" s="342" t="str">
        <f t="shared" si="16"/>
        <v/>
      </c>
      <c r="F251" s="337" t="str">
        <f t="shared" si="17"/>
        <v>否</v>
      </c>
      <c r="G251" s="321" t="str">
        <f t="shared" si="18"/>
        <v>项</v>
      </c>
    </row>
    <row r="252" ht="38" customHeight="1" spans="1:7">
      <c r="A252" s="350" t="s">
        <v>3007</v>
      </c>
      <c r="B252" s="340" t="s">
        <v>3008</v>
      </c>
      <c r="C252" s="341"/>
      <c r="D252" s="341"/>
      <c r="E252" s="342" t="str">
        <f t="shared" si="16"/>
        <v/>
      </c>
      <c r="F252" s="337" t="str">
        <f t="shared" si="17"/>
        <v>否</v>
      </c>
      <c r="G252" s="321" t="str">
        <f t="shared" si="18"/>
        <v>项</v>
      </c>
    </row>
    <row r="253" ht="38" customHeight="1" spans="1:7">
      <c r="A253" s="350" t="s">
        <v>3009</v>
      </c>
      <c r="B253" s="340" t="s">
        <v>3010</v>
      </c>
      <c r="C253" s="341"/>
      <c r="D253" s="341"/>
      <c r="E253" s="342" t="str">
        <f t="shared" si="16"/>
        <v/>
      </c>
      <c r="F253" s="337" t="str">
        <f t="shared" si="17"/>
        <v>否</v>
      </c>
      <c r="G253" s="321" t="str">
        <f t="shared" si="18"/>
        <v>项</v>
      </c>
    </row>
    <row r="254" ht="38" customHeight="1" spans="1:7">
      <c r="A254" s="350" t="s">
        <v>3011</v>
      </c>
      <c r="B254" s="340" t="s">
        <v>3012</v>
      </c>
      <c r="C254" s="341"/>
      <c r="D254" s="341"/>
      <c r="E254" s="342" t="str">
        <f t="shared" si="16"/>
        <v/>
      </c>
      <c r="F254" s="337" t="str">
        <f t="shared" si="17"/>
        <v>否</v>
      </c>
      <c r="G254" s="321" t="str">
        <f t="shared" si="18"/>
        <v>项</v>
      </c>
    </row>
    <row r="255" ht="38" customHeight="1" spans="1:7">
      <c r="A255" s="350" t="s">
        <v>3013</v>
      </c>
      <c r="B255" s="340" t="s">
        <v>3014</v>
      </c>
      <c r="C255" s="341"/>
      <c r="D255" s="341"/>
      <c r="E255" s="342" t="str">
        <f t="shared" si="16"/>
        <v/>
      </c>
      <c r="F255" s="337" t="str">
        <f t="shared" si="17"/>
        <v>否</v>
      </c>
      <c r="G255" s="321" t="str">
        <f t="shared" si="18"/>
        <v>项</v>
      </c>
    </row>
    <row r="256" ht="38" customHeight="1" spans="1:7">
      <c r="A256" s="350" t="s">
        <v>3015</v>
      </c>
      <c r="B256" s="340" t="s">
        <v>3016</v>
      </c>
      <c r="C256" s="341"/>
      <c r="D256" s="341"/>
      <c r="E256" s="342" t="str">
        <f t="shared" si="16"/>
        <v/>
      </c>
      <c r="F256" s="337" t="str">
        <f t="shared" si="17"/>
        <v>否</v>
      </c>
      <c r="G256" s="321" t="str">
        <f t="shared" si="18"/>
        <v>项</v>
      </c>
    </row>
    <row r="257" ht="38" customHeight="1" spans="1:7">
      <c r="A257" s="350" t="s">
        <v>3017</v>
      </c>
      <c r="B257" s="340" t="s">
        <v>3018</v>
      </c>
      <c r="C257" s="341"/>
      <c r="D257" s="341"/>
      <c r="E257" s="342" t="str">
        <f t="shared" si="16"/>
        <v/>
      </c>
      <c r="F257" s="337" t="str">
        <f t="shared" si="17"/>
        <v>否</v>
      </c>
      <c r="G257" s="321" t="str">
        <f t="shared" si="18"/>
        <v>项</v>
      </c>
    </row>
    <row r="258" ht="38" customHeight="1" spans="1:7">
      <c r="A258" s="350" t="s">
        <v>3019</v>
      </c>
      <c r="B258" s="340" t="s">
        <v>3020</v>
      </c>
      <c r="C258" s="341"/>
      <c r="D258" s="341"/>
      <c r="E258" s="342" t="str">
        <f t="shared" si="16"/>
        <v/>
      </c>
      <c r="F258" s="337" t="str">
        <f t="shared" si="17"/>
        <v>否</v>
      </c>
      <c r="G258" s="321" t="str">
        <f t="shared" si="18"/>
        <v>项</v>
      </c>
    </row>
    <row r="259" ht="38" customHeight="1" spans="1:7">
      <c r="A259" s="350" t="s">
        <v>3021</v>
      </c>
      <c r="B259" s="340" t="s">
        <v>3022</v>
      </c>
      <c r="C259" s="341"/>
      <c r="D259" s="341"/>
      <c r="E259" s="342" t="str">
        <f t="shared" si="16"/>
        <v/>
      </c>
      <c r="F259" s="337" t="str">
        <f t="shared" si="17"/>
        <v>否</v>
      </c>
      <c r="G259" s="321" t="str">
        <f t="shared" si="18"/>
        <v>项</v>
      </c>
    </row>
    <row r="260" ht="38" customHeight="1" spans="1:7">
      <c r="A260" s="350" t="s">
        <v>3023</v>
      </c>
      <c r="B260" s="338" t="s">
        <v>3024</v>
      </c>
      <c r="C260" s="378"/>
      <c r="D260" s="378"/>
      <c r="E260" s="342"/>
      <c r="F260" s="337" t="str">
        <f t="shared" si="17"/>
        <v>否</v>
      </c>
      <c r="G260" s="321" t="str">
        <f t="shared" si="18"/>
        <v>款</v>
      </c>
    </row>
    <row r="261" ht="38" customHeight="1" spans="1:7">
      <c r="A261" s="350" t="s">
        <v>3025</v>
      </c>
      <c r="B261" s="340" t="s">
        <v>3026</v>
      </c>
      <c r="C261" s="341"/>
      <c r="D261" s="341"/>
      <c r="E261" s="342" t="str">
        <f t="shared" si="16"/>
        <v/>
      </c>
      <c r="F261" s="337" t="str">
        <f t="shared" si="17"/>
        <v>否</v>
      </c>
      <c r="G261" s="321" t="str">
        <f t="shared" si="18"/>
        <v>项</v>
      </c>
    </row>
    <row r="262" ht="38" customHeight="1" spans="1:7">
      <c r="A262" s="350" t="s">
        <v>3027</v>
      </c>
      <c r="B262" s="340" t="s">
        <v>3028</v>
      </c>
      <c r="C262" s="341"/>
      <c r="D262" s="341"/>
      <c r="E262" s="342" t="str">
        <f t="shared" si="16"/>
        <v/>
      </c>
      <c r="F262" s="337" t="str">
        <f t="shared" si="17"/>
        <v>否</v>
      </c>
      <c r="G262" s="321" t="str">
        <f t="shared" si="18"/>
        <v>项</v>
      </c>
    </row>
    <row r="263" ht="38" customHeight="1" spans="1:7">
      <c r="A263" s="350" t="s">
        <v>3029</v>
      </c>
      <c r="B263" s="340" t="s">
        <v>3030</v>
      </c>
      <c r="C263" s="341"/>
      <c r="D263" s="341"/>
      <c r="E263" s="342" t="str">
        <f t="shared" si="16"/>
        <v/>
      </c>
      <c r="F263" s="337" t="str">
        <f t="shared" si="17"/>
        <v>否</v>
      </c>
      <c r="G263" s="321" t="str">
        <f t="shared" si="18"/>
        <v>项</v>
      </c>
    </row>
    <row r="264" ht="38" customHeight="1" spans="1:7">
      <c r="A264" s="350" t="s">
        <v>3031</v>
      </c>
      <c r="B264" s="340" t="s">
        <v>3032</v>
      </c>
      <c r="C264" s="341"/>
      <c r="D264" s="341"/>
      <c r="E264" s="342" t="str">
        <f t="shared" si="16"/>
        <v/>
      </c>
      <c r="F264" s="337" t="str">
        <f t="shared" si="17"/>
        <v>否</v>
      </c>
      <c r="G264" s="321" t="str">
        <f t="shared" si="18"/>
        <v>项</v>
      </c>
    </row>
    <row r="265" ht="38" customHeight="1" spans="1:7">
      <c r="A265" s="350" t="s">
        <v>3033</v>
      </c>
      <c r="B265" s="340" t="s">
        <v>3034</v>
      </c>
      <c r="C265" s="341"/>
      <c r="D265" s="341"/>
      <c r="E265" s="342" t="str">
        <f t="shared" si="16"/>
        <v/>
      </c>
      <c r="F265" s="337" t="str">
        <f t="shared" si="17"/>
        <v>否</v>
      </c>
      <c r="G265" s="321" t="str">
        <f t="shared" si="18"/>
        <v>项</v>
      </c>
    </row>
    <row r="266" ht="38" customHeight="1" spans="1:7">
      <c r="A266" s="350" t="s">
        <v>3035</v>
      </c>
      <c r="B266" s="340" t="s">
        <v>3036</v>
      </c>
      <c r="C266" s="341"/>
      <c r="D266" s="341"/>
      <c r="E266" s="342" t="str">
        <f t="shared" si="16"/>
        <v/>
      </c>
      <c r="F266" s="337" t="str">
        <f t="shared" si="17"/>
        <v>否</v>
      </c>
      <c r="G266" s="321" t="str">
        <f t="shared" si="18"/>
        <v>项</v>
      </c>
    </row>
    <row r="267" ht="38" customHeight="1" spans="1:6">
      <c r="A267" s="333"/>
      <c r="B267" s="334"/>
      <c r="C267" s="335"/>
      <c r="D267" s="335"/>
      <c r="E267" s="376"/>
      <c r="F267" s="337" t="str">
        <f t="shared" si="17"/>
        <v>是</v>
      </c>
    </row>
    <row r="268" ht="38" customHeight="1" spans="1:6">
      <c r="A268" s="351"/>
      <c r="B268" s="352" t="s">
        <v>3037</v>
      </c>
      <c r="C268" s="374">
        <v>134698</v>
      </c>
      <c r="D268" s="374">
        <v>48580</v>
      </c>
      <c r="E268" s="347">
        <v>-0.639</v>
      </c>
      <c r="F268" s="337" t="s">
        <v>3038</v>
      </c>
    </row>
    <row r="269" ht="38" customHeight="1" spans="1:6">
      <c r="A269" s="401" t="s">
        <v>3039</v>
      </c>
      <c r="B269" s="354" t="s">
        <v>124</v>
      </c>
      <c r="C269" s="402">
        <v>19326</v>
      </c>
      <c r="D269" s="402">
        <v>24811</v>
      </c>
      <c r="E269" s="376">
        <v>0.284</v>
      </c>
      <c r="F269" s="337" t="str">
        <f>IF(LEN(A269)=3,"是",IF(B269&lt;&gt;"",IF(SUM(C269:D269)&lt;&gt;0,"是","否"),"是"))</f>
        <v>是</v>
      </c>
    </row>
    <row r="270" ht="38" customHeight="1" spans="1:6">
      <c r="A270" s="401" t="s">
        <v>3040</v>
      </c>
      <c r="B270" s="403" t="s">
        <v>3041</v>
      </c>
      <c r="C270" s="402">
        <f>SUM(C271:C272)</f>
        <v>0</v>
      </c>
      <c r="D270" s="402">
        <f>SUM(D271:D272)</f>
        <v>0</v>
      </c>
      <c r="E270" s="376"/>
      <c r="F270" s="337" t="str">
        <f>IF(LEN(A270)=3,"是",IF(B270&lt;&gt;"",IF(SUM(C270:D270)&lt;&gt;0,"是","否"),"是"))</f>
        <v>否</v>
      </c>
    </row>
    <row r="271" ht="38" customHeight="1" spans="1:7">
      <c r="A271" s="404" t="s">
        <v>3042</v>
      </c>
      <c r="B271" s="358" t="s">
        <v>3043</v>
      </c>
      <c r="C271" s="405"/>
      <c r="D271" s="406"/>
      <c r="E271" s="407"/>
      <c r="F271" s="337" t="str">
        <f>IF(LEN(A271)=3,"是",IF(B271&lt;&gt;"",IF(SUM(C271:D271)&lt;&gt;0,"是","否"),"是"))</f>
        <v>否</v>
      </c>
      <c r="G271" s="314"/>
    </row>
    <row r="272" ht="38" customHeight="1" spans="1:7">
      <c r="A272" s="404" t="s">
        <v>3044</v>
      </c>
      <c r="B272" s="358" t="s">
        <v>3045</v>
      </c>
      <c r="C272" s="405"/>
      <c r="D272" s="406"/>
      <c r="E272" s="407"/>
      <c r="F272" s="337" t="str">
        <f>IF(LEN(A272)=3,"是",IF(B272&lt;&gt;"",IF(SUM(C272:D272)&lt;&gt;0,"是","否"),"是"))</f>
        <v>否</v>
      </c>
      <c r="G272" s="314"/>
    </row>
    <row r="273" ht="38" customHeight="1" spans="1:7">
      <c r="A273" s="401" t="s">
        <v>3046</v>
      </c>
      <c r="B273" s="403" t="s">
        <v>125</v>
      </c>
      <c r="C273" s="402">
        <v>2135</v>
      </c>
      <c r="D273" s="402">
        <v>4891</v>
      </c>
      <c r="E273" s="407">
        <v>1.291</v>
      </c>
      <c r="F273" s="337"/>
      <c r="G273" s="314"/>
    </row>
    <row r="274" ht="38" customHeight="1" spans="1:6">
      <c r="A274" s="408" t="s">
        <v>3047</v>
      </c>
      <c r="B274" s="355" t="s">
        <v>3048</v>
      </c>
      <c r="C274" s="409">
        <v>5800</v>
      </c>
      <c r="D274" s="348">
        <v>19920</v>
      </c>
      <c r="E274" s="377">
        <v>2.434</v>
      </c>
      <c r="F274" s="337" t="str">
        <f>IF(LEN(A274)=3,"是",IF(B274&lt;&gt;"",IF(SUM(C274:D274)&lt;&gt;0,"是","否"),"是"))</f>
        <v>是</v>
      </c>
    </row>
    <row r="275" ht="38" customHeight="1" spans="1:6">
      <c r="A275" s="408" t="s">
        <v>3049</v>
      </c>
      <c r="B275" s="355" t="s">
        <v>3050</v>
      </c>
      <c r="C275" s="409">
        <v>11391</v>
      </c>
      <c r="D275" s="348"/>
      <c r="E275" s="377">
        <v>-1</v>
      </c>
      <c r="F275" s="337" t="str">
        <f>IF(LEN(A275)=3,"是",IF(B275&lt;&gt;"",IF(SUM(C275:D275)&lt;&gt;0,"是","否"),"是"))</f>
        <v>是</v>
      </c>
    </row>
    <row r="276" ht="38" customHeight="1" spans="1:6">
      <c r="A276" s="408" t="s">
        <v>3051</v>
      </c>
      <c r="B276" s="360" t="s">
        <v>3052</v>
      </c>
      <c r="C276" s="402">
        <v>35000</v>
      </c>
      <c r="D276" s="410">
        <v>10000</v>
      </c>
      <c r="E276" s="377">
        <v>-0.714</v>
      </c>
      <c r="F276" s="337" t="str">
        <f>IF(LEN(A276)=3,"是",IF(B276&lt;&gt;"",IF(SUM(C276:D276)&lt;&gt;0,"是","否"),"是"))</f>
        <v>是</v>
      </c>
    </row>
    <row r="277" ht="38" customHeight="1" spans="1:6">
      <c r="A277" s="411"/>
      <c r="B277" s="362" t="s">
        <v>131</v>
      </c>
      <c r="C277" s="402">
        <v>189024</v>
      </c>
      <c r="D277" s="410">
        <v>83391</v>
      </c>
      <c r="E277" s="376">
        <v>-0.559</v>
      </c>
      <c r="F277" s="337" t="s">
        <v>3038</v>
      </c>
    </row>
    <row r="278" spans="3:3">
      <c r="C278" s="412"/>
    </row>
    <row r="280" spans="3:3">
      <c r="C280" s="412"/>
    </row>
    <row r="282" spans="3:3">
      <c r="C282" s="412"/>
    </row>
    <row r="283" spans="3:3">
      <c r="C283" s="412"/>
    </row>
    <row r="285" spans="3:3">
      <c r="C285" s="412"/>
    </row>
    <row r="286" spans="3:3">
      <c r="C286" s="412"/>
    </row>
    <row r="287" spans="3:3">
      <c r="C287" s="412"/>
    </row>
    <row r="288" spans="3:3">
      <c r="C288" s="412"/>
    </row>
    <row r="290" spans="3:3">
      <c r="C290" s="412"/>
    </row>
  </sheetData>
  <mergeCells count="1">
    <mergeCell ref="B1:E1"/>
  </mergeCells>
  <conditionalFormatting sqref="B276">
    <cfRule type="expression" dxfId="1" priority="3" stopIfTrue="1">
      <formula>"len($A:$A)=3"</formula>
    </cfRule>
  </conditionalFormatting>
  <conditionalFormatting sqref="C276">
    <cfRule type="expression" dxfId="1" priority="2" stopIfTrue="1">
      <formula>"len($A:$A)=3"</formula>
    </cfRule>
  </conditionalFormatting>
  <conditionalFormatting sqref="D276">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F0"/>
  </sheetPr>
  <dimension ref="A1:F50"/>
  <sheetViews>
    <sheetView showGridLines="0" showZeros="0" view="pageBreakPreview" zoomScaleNormal="115" workbookViewId="0">
      <pane ySplit="3" topLeftCell="A4" activePane="bottomLeft" state="frozen"/>
      <selection/>
      <selection pane="bottomLeft" activeCell="F1" sqref="F$1:F$1048576"/>
    </sheetView>
  </sheetViews>
  <sheetFormatPr defaultColWidth="9" defaultRowHeight="14.25" outlineLevelCol="5"/>
  <cols>
    <col min="1" max="1" width="15.3333333333333" style="185" customWidth="1"/>
    <col min="2" max="2" width="50.75" style="185" customWidth="1"/>
    <col min="3" max="4" width="20.6333333333333" style="185" customWidth="1"/>
    <col min="5" max="5" width="20.6333333333333" style="366" customWidth="1"/>
    <col min="6" max="6" width="8.10833333333333" style="185" hidden="1" customWidth="1"/>
    <col min="7" max="16384" width="9" style="185"/>
  </cols>
  <sheetData>
    <row r="1" ht="45" customHeight="1" spans="1:6">
      <c r="A1" s="187"/>
      <c r="B1" s="322" t="s">
        <v>3053</v>
      </c>
      <c r="C1" s="322"/>
      <c r="D1" s="322"/>
      <c r="E1" s="322"/>
      <c r="F1" s="187"/>
    </row>
    <row r="2" s="364" customFormat="1" ht="20.1" customHeight="1" spans="1:6">
      <c r="A2" s="367"/>
      <c r="B2" s="368"/>
      <c r="C2" s="369"/>
      <c r="D2" s="368"/>
      <c r="E2" s="370" t="s">
        <v>2</v>
      </c>
      <c r="F2" s="367"/>
    </row>
    <row r="3" s="365" customFormat="1" ht="45" customHeight="1" spans="1:6">
      <c r="A3" s="371" t="s">
        <v>3</v>
      </c>
      <c r="B3" s="372" t="s">
        <v>4</v>
      </c>
      <c r="C3" s="207" t="s">
        <v>133</v>
      </c>
      <c r="D3" s="207" t="s">
        <v>6</v>
      </c>
      <c r="E3" s="207" t="s">
        <v>134</v>
      </c>
      <c r="F3" s="373" t="s">
        <v>8</v>
      </c>
    </row>
    <row r="4" s="365" customFormat="1" ht="36" customHeight="1" spans="1:6">
      <c r="A4" s="339" t="s">
        <v>2510</v>
      </c>
      <c r="B4" s="334" t="s">
        <v>2511</v>
      </c>
      <c r="C4" s="374"/>
      <c r="D4" s="374"/>
      <c r="E4" s="347"/>
      <c r="F4" s="375" t="str">
        <f t="shared" ref="F4:F29" si="0">IF(LEN(A4)=7,"是",IF(B4&lt;&gt;"",IF(SUM(C4:D4)&lt;&gt;0,"是","否"),"是"))</f>
        <v>是</v>
      </c>
    </row>
    <row r="5" ht="36" customHeight="1" spans="1:6">
      <c r="A5" s="339" t="s">
        <v>2512</v>
      </c>
      <c r="B5" s="334" t="s">
        <v>2513</v>
      </c>
      <c r="C5" s="374"/>
      <c r="D5" s="374"/>
      <c r="E5" s="376"/>
      <c r="F5" s="375" t="str">
        <f t="shared" si="0"/>
        <v>是</v>
      </c>
    </row>
    <row r="6" ht="36" customHeight="1" spans="1:6">
      <c r="A6" s="339" t="s">
        <v>2514</v>
      </c>
      <c r="B6" s="334" t="s">
        <v>2515</v>
      </c>
      <c r="C6" s="374"/>
      <c r="D6" s="374"/>
      <c r="E6" s="376"/>
      <c r="F6" s="375" t="str">
        <f t="shared" si="0"/>
        <v>是</v>
      </c>
    </row>
    <row r="7" ht="36" customHeight="1" spans="1:6">
      <c r="A7" s="339" t="s">
        <v>2516</v>
      </c>
      <c r="B7" s="334" t="s">
        <v>2517</v>
      </c>
      <c r="C7" s="374"/>
      <c r="D7" s="374"/>
      <c r="E7" s="376"/>
      <c r="F7" s="375" t="str">
        <f t="shared" si="0"/>
        <v>是</v>
      </c>
    </row>
    <row r="8" ht="36" customHeight="1" spans="1:6">
      <c r="A8" s="339" t="s">
        <v>2518</v>
      </c>
      <c r="B8" s="334" t="s">
        <v>2519</v>
      </c>
      <c r="C8" s="374"/>
      <c r="D8" s="374"/>
      <c r="E8" s="376"/>
      <c r="F8" s="375" t="str">
        <f t="shared" si="0"/>
        <v>是</v>
      </c>
    </row>
    <row r="9" ht="36" customHeight="1" spans="1:6">
      <c r="A9" s="339" t="s">
        <v>2520</v>
      </c>
      <c r="B9" s="334" t="s">
        <v>2521</v>
      </c>
      <c r="C9" s="374"/>
      <c r="D9" s="374"/>
      <c r="E9" s="376"/>
      <c r="F9" s="375" t="str">
        <f t="shared" si="0"/>
        <v>是</v>
      </c>
    </row>
    <row r="10" ht="36" customHeight="1" spans="1:6">
      <c r="A10" s="339" t="s">
        <v>2522</v>
      </c>
      <c r="B10" s="334" t="s">
        <v>2523</v>
      </c>
      <c r="C10" s="374">
        <v>27372</v>
      </c>
      <c r="D10" s="374">
        <v>60000</v>
      </c>
      <c r="E10" s="376">
        <v>1.192</v>
      </c>
      <c r="F10" s="375" t="str">
        <f t="shared" si="0"/>
        <v>是</v>
      </c>
    </row>
    <row r="11" ht="36" customHeight="1" spans="1:6">
      <c r="A11" s="339" t="s">
        <v>2524</v>
      </c>
      <c r="B11" s="340" t="s">
        <v>2525</v>
      </c>
      <c r="C11" s="341">
        <v>25850</v>
      </c>
      <c r="D11" s="341">
        <v>60000</v>
      </c>
      <c r="E11" s="377">
        <v>1.321</v>
      </c>
      <c r="F11" s="178" t="str">
        <f t="shared" si="0"/>
        <v>是</v>
      </c>
    </row>
    <row r="12" ht="36" customHeight="1" spans="1:6">
      <c r="A12" s="339" t="s">
        <v>2526</v>
      </c>
      <c r="B12" s="340" t="s">
        <v>2527</v>
      </c>
      <c r="C12" s="341">
        <v>1819</v>
      </c>
      <c r="D12" s="341"/>
      <c r="E12" s="377">
        <v>-1</v>
      </c>
      <c r="F12" s="375" t="str">
        <f t="shared" si="0"/>
        <v>是</v>
      </c>
    </row>
    <row r="13" ht="36" customHeight="1" spans="1:6">
      <c r="A13" s="339" t="s">
        <v>2528</v>
      </c>
      <c r="B13" s="340" t="s">
        <v>2529</v>
      </c>
      <c r="C13" s="341">
        <v>62</v>
      </c>
      <c r="D13" s="341"/>
      <c r="E13" s="377">
        <v>-1</v>
      </c>
      <c r="F13" s="375" t="str">
        <f t="shared" si="0"/>
        <v>是</v>
      </c>
    </row>
    <row r="14" ht="36" customHeight="1" spans="1:6">
      <c r="A14" s="339" t="s">
        <v>2530</v>
      </c>
      <c r="B14" s="340" t="s">
        <v>2531</v>
      </c>
      <c r="C14" s="341">
        <v>-359</v>
      </c>
      <c r="D14" s="341"/>
      <c r="E14" s="377">
        <v>-1</v>
      </c>
      <c r="F14" s="375" t="str">
        <f t="shared" si="0"/>
        <v>是</v>
      </c>
    </row>
    <row r="15" ht="36" customHeight="1" spans="1:6">
      <c r="A15" s="339" t="s">
        <v>2532</v>
      </c>
      <c r="B15" s="338" t="s">
        <v>2533</v>
      </c>
      <c r="C15" s="378"/>
      <c r="D15" s="378"/>
      <c r="E15" s="377"/>
      <c r="F15" s="375" t="str">
        <f t="shared" si="0"/>
        <v>否</v>
      </c>
    </row>
    <row r="16" ht="36" customHeight="1" spans="1:6">
      <c r="A16" s="379" t="s">
        <v>2534</v>
      </c>
      <c r="B16" s="194" t="s">
        <v>2535</v>
      </c>
      <c r="C16" s="374"/>
      <c r="D16" s="374"/>
      <c r="E16" s="376"/>
      <c r="F16" s="375" t="str">
        <f t="shared" si="0"/>
        <v>是</v>
      </c>
    </row>
    <row r="17" ht="36" customHeight="1" spans="1:6">
      <c r="A17" s="379" t="s">
        <v>2536</v>
      </c>
      <c r="B17" s="194" t="s">
        <v>2537</v>
      </c>
      <c r="C17" s="374"/>
      <c r="D17" s="374"/>
      <c r="E17" s="376"/>
      <c r="F17" s="375" t="str">
        <f t="shared" si="0"/>
        <v>是</v>
      </c>
    </row>
    <row r="18" ht="36" customHeight="1" spans="1:6">
      <c r="A18" s="379" t="s">
        <v>2538</v>
      </c>
      <c r="B18" s="216" t="s">
        <v>2539</v>
      </c>
      <c r="C18" s="378"/>
      <c r="D18" s="378"/>
      <c r="E18" s="377"/>
      <c r="F18" s="375" t="str">
        <f t="shared" si="0"/>
        <v>否</v>
      </c>
    </row>
    <row r="19" ht="36" customHeight="1" spans="1:6">
      <c r="A19" s="379" t="s">
        <v>2540</v>
      </c>
      <c r="B19" s="216" t="s">
        <v>2541</v>
      </c>
      <c r="C19" s="378"/>
      <c r="D19" s="378"/>
      <c r="E19" s="377"/>
      <c r="F19" s="375" t="str">
        <f t="shared" si="0"/>
        <v>否</v>
      </c>
    </row>
    <row r="20" ht="36" customHeight="1" spans="1:6">
      <c r="A20" s="379" t="s">
        <v>2542</v>
      </c>
      <c r="B20" s="194" t="s">
        <v>2543</v>
      </c>
      <c r="C20" s="374"/>
      <c r="D20" s="374"/>
      <c r="E20" s="376"/>
      <c r="F20" s="375" t="str">
        <f t="shared" si="0"/>
        <v>是</v>
      </c>
    </row>
    <row r="21" ht="36" customHeight="1" spans="1:6">
      <c r="A21" s="379" t="s">
        <v>2544</v>
      </c>
      <c r="B21" s="194" t="s">
        <v>2545</v>
      </c>
      <c r="C21" s="374"/>
      <c r="D21" s="374"/>
      <c r="E21" s="376"/>
      <c r="F21" s="375" t="str">
        <f t="shared" si="0"/>
        <v>是</v>
      </c>
    </row>
    <row r="22" ht="36" customHeight="1" spans="1:6">
      <c r="A22" s="379" t="s">
        <v>2546</v>
      </c>
      <c r="B22" s="194" t="s">
        <v>2547</v>
      </c>
      <c r="C22" s="374"/>
      <c r="D22" s="374"/>
      <c r="E22" s="376"/>
      <c r="F22" s="375" t="str">
        <f t="shared" si="0"/>
        <v>是</v>
      </c>
    </row>
    <row r="23" ht="36" customHeight="1" spans="1:6">
      <c r="A23" s="339" t="s">
        <v>2548</v>
      </c>
      <c r="B23" s="334" t="s">
        <v>2549</v>
      </c>
      <c r="C23" s="374"/>
      <c r="D23" s="374"/>
      <c r="E23" s="376"/>
      <c r="F23" s="375" t="str">
        <f t="shared" si="0"/>
        <v>是</v>
      </c>
    </row>
    <row r="24" ht="36" customHeight="1" spans="1:6">
      <c r="A24" s="339" t="s">
        <v>2550</v>
      </c>
      <c r="B24" s="334" t="s">
        <v>2551</v>
      </c>
      <c r="C24" s="374">
        <v>573</v>
      </c>
      <c r="D24" s="374">
        <v>500</v>
      </c>
      <c r="E24" s="376">
        <v>-0.127</v>
      </c>
      <c r="F24" s="375" t="str">
        <f t="shared" si="0"/>
        <v>是</v>
      </c>
    </row>
    <row r="25" ht="36" customHeight="1" spans="1:6">
      <c r="A25" s="339" t="s">
        <v>2552</v>
      </c>
      <c r="B25" s="334" t="s">
        <v>2553</v>
      </c>
      <c r="C25" s="374"/>
      <c r="D25" s="374"/>
      <c r="E25" s="376"/>
      <c r="F25" s="375" t="str">
        <f t="shared" si="0"/>
        <v>是</v>
      </c>
    </row>
    <row r="26" ht="36" customHeight="1" spans="1:6">
      <c r="A26" s="339" t="s">
        <v>2554</v>
      </c>
      <c r="B26" s="334" t="s">
        <v>2555</v>
      </c>
      <c r="C26" s="374"/>
      <c r="D26" s="374"/>
      <c r="E26" s="376"/>
      <c r="F26" s="375" t="str">
        <f t="shared" si="0"/>
        <v>是</v>
      </c>
    </row>
    <row r="27" ht="36" customHeight="1" spans="1:6">
      <c r="A27" s="339" t="s">
        <v>2556</v>
      </c>
      <c r="B27" s="334" t="s">
        <v>2557</v>
      </c>
      <c r="C27" s="374">
        <v>369</v>
      </c>
      <c r="D27" s="374"/>
      <c r="E27" s="376">
        <v>-1</v>
      </c>
      <c r="F27" s="375" t="str">
        <f t="shared" si="0"/>
        <v>是</v>
      </c>
    </row>
    <row r="28" ht="36" customHeight="1" spans="1:6">
      <c r="A28" s="339"/>
      <c r="B28" s="338"/>
      <c r="C28" s="378"/>
      <c r="D28" s="378"/>
      <c r="E28" s="377"/>
      <c r="F28" s="178" t="str">
        <f t="shared" si="0"/>
        <v>是</v>
      </c>
    </row>
    <row r="29" ht="36" customHeight="1" spans="1:6">
      <c r="A29" s="351"/>
      <c r="B29" s="352" t="s">
        <v>3054</v>
      </c>
      <c r="C29" s="374">
        <v>28314</v>
      </c>
      <c r="D29" s="374">
        <v>60500</v>
      </c>
      <c r="E29" s="376">
        <v>1.137</v>
      </c>
      <c r="F29" s="178" t="s">
        <v>3038</v>
      </c>
    </row>
    <row r="30" ht="36" customHeight="1" spans="1:6">
      <c r="A30" s="380">
        <v>105</v>
      </c>
      <c r="B30" s="381" t="s">
        <v>2559</v>
      </c>
      <c r="C30" s="382"/>
      <c r="D30" s="382"/>
      <c r="E30" s="383"/>
      <c r="F30" s="178" t="s">
        <v>3038</v>
      </c>
    </row>
    <row r="31" ht="36" customHeight="1" spans="1:6">
      <c r="A31" s="380">
        <v>1101102</v>
      </c>
      <c r="B31" s="381" t="s">
        <v>2560</v>
      </c>
      <c r="C31" s="382">
        <v>145100</v>
      </c>
      <c r="D31" s="382">
        <v>9000</v>
      </c>
      <c r="E31" s="376">
        <f t="shared" ref="E31:E36" si="1">IF(C31&lt;&gt;0,D31/C31-1,"")</f>
        <v>-0.938</v>
      </c>
      <c r="F31" s="178"/>
    </row>
    <row r="32" ht="36" customHeight="1" spans="1:6">
      <c r="A32" s="380"/>
      <c r="B32" s="381" t="s">
        <v>2561</v>
      </c>
      <c r="C32" s="382">
        <v>145100</v>
      </c>
      <c r="D32" s="382">
        <v>9000</v>
      </c>
      <c r="E32" s="384">
        <f t="shared" si="1"/>
        <v>-0.938</v>
      </c>
      <c r="F32" s="178"/>
    </row>
    <row r="33" ht="36" customHeight="1" spans="1:6">
      <c r="A33" s="380"/>
      <c r="B33" s="381" t="s">
        <v>2562</v>
      </c>
      <c r="C33" s="382">
        <v>112900</v>
      </c>
      <c r="D33" s="382"/>
      <c r="E33" s="384">
        <f t="shared" si="1"/>
        <v>-1</v>
      </c>
      <c r="F33" s="178"/>
    </row>
    <row r="34" ht="36" customHeight="1" spans="1:6">
      <c r="A34" s="380"/>
      <c r="B34" s="381" t="s">
        <v>2563</v>
      </c>
      <c r="C34" s="382">
        <v>32200</v>
      </c>
      <c r="D34" s="382">
        <v>9000</v>
      </c>
      <c r="E34" s="384">
        <f t="shared" si="1"/>
        <v>-0.72</v>
      </c>
      <c r="F34" s="178"/>
    </row>
    <row r="35" ht="36" customHeight="1" spans="1:6">
      <c r="A35" s="380">
        <v>110</v>
      </c>
      <c r="B35" s="381" t="s">
        <v>64</v>
      </c>
      <c r="C35" s="382">
        <v>15610</v>
      </c>
      <c r="D35" s="382">
        <v>13891</v>
      </c>
      <c r="E35" s="376">
        <f t="shared" si="1"/>
        <v>-0.11</v>
      </c>
      <c r="F35" s="178" t="s">
        <v>3038</v>
      </c>
    </row>
    <row r="36" ht="36" customHeight="1" spans="1:6">
      <c r="A36" s="385">
        <v>11004</v>
      </c>
      <c r="B36" s="386" t="s">
        <v>3055</v>
      </c>
      <c r="C36" s="387">
        <v>10081</v>
      </c>
      <c r="D36" s="387">
        <v>2500</v>
      </c>
      <c r="E36" s="384">
        <f t="shared" si="1"/>
        <v>-0.752</v>
      </c>
      <c r="F36" s="178" t="s">
        <v>3056</v>
      </c>
    </row>
    <row r="37" ht="36" customHeight="1" spans="1:6">
      <c r="A37" s="385">
        <v>1100401</v>
      </c>
      <c r="B37" s="386" t="s">
        <v>2565</v>
      </c>
      <c r="C37" s="387"/>
      <c r="D37" s="387"/>
      <c r="E37" s="388"/>
      <c r="F37" s="178" t="s">
        <v>3056</v>
      </c>
    </row>
    <row r="38" ht="36" customHeight="1" spans="1:6">
      <c r="A38" s="385">
        <v>1100402</v>
      </c>
      <c r="B38" s="386" t="s">
        <v>3057</v>
      </c>
      <c r="C38" s="124"/>
      <c r="D38" s="387"/>
      <c r="E38" s="388"/>
      <c r="F38" s="178" t="s">
        <v>3056</v>
      </c>
    </row>
    <row r="39" ht="36" customHeight="1" spans="1:6">
      <c r="A39" s="385">
        <v>1100404</v>
      </c>
      <c r="B39" s="386" t="s">
        <v>2567</v>
      </c>
      <c r="C39" s="124"/>
      <c r="D39" s="387"/>
      <c r="E39" s="384" t="str">
        <f t="shared" ref="E39:E48" si="2">IF(C39&lt;&gt;0,D39/C39-1,"")</f>
        <v/>
      </c>
      <c r="F39" s="178"/>
    </row>
    <row r="40" ht="36" customHeight="1" spans="1:6">
      <c r="A40" s="385">
        <v>1100405</v>
      </c>
      <c r="B40" s="386" t="s">
        <v>2568</v>
      </c>
      <c r="C40" s="124">
        <v>1</v>
      </c>
      <c r="D40" s="387">
        <v>1</v>
      </c>
      <c r="E40" s="384">
        <f t="shared" si="2"/>
        <v>0</v>
      </c>
      <c r="F40" s="178"/>
    </row>
    <row r="41" ht="36" customHeight="1" spans="1:6">
      <c r="A41" s="385">
        <v>1100406</v>
      </c>
      <c r="B41" s="386" t="s">
        <v>2569</v>
      </c>
      <c r="C41" s="124">
        <v>378</v>
      </c>
      <c r="D41" s="387"/>
      <c r="E41" s="384">
        <f t="shared" si="2"/>
        <v>-1</v>
      </c>
      <c r="F41" s="178"/>
    </row>
    <row r="42" ht="36" customHeight="1" spans="1:6">
      <c r="A42" s="385">
        <v>1100407</v>
      </c>
      <c r="B42" s="386" t="s">
        <v>2570</v>
      </c>
      <c r="C42" s="124">
        <v>3228</v>
      </c>
      <c r="D42" s="387"/>
      <c r="E42" s="384">
        <f t="shared" si="2"/>
        <v>-1</v>
      </c>
      <c r="F42" s="178"/>
    </row>
    <row r="43" ht="36" customHeight="1" spans="1:6">
      <c r="A43" s="385">
        <v>1100408</v>
      </c>
      <c r="B43" s="386" t="s">
        <v>2571</v>
      </c>
      <c r="C43" s="124">
        <v>3264</v>
      </c>
      <c r="D43" s="387">
        <v>480</v>
      </c>
      <c r="E43" s="384">
        <f t="shared" si="2"/>
        <v>-0.853</v>
      </c>
      <c r="F43" s="178"/>
    </row>
    <row r="44" ht="36" customHeight="1" spans="1:6">
      <c r="A44" s="385">
        <v>1100409</v>
      </c>
      <c r="B44" s="386" t="s">
        <v>2572</v>
      </c>
      <c r="C44" s="124">
        <v>969</v>
      </c>
      <c r="D44" s="387">
        <v>992</v>
      </c>
      <c r="E44" s="384">
        <f t="shared" si="2"/>
        <v>0.024</v>
      </c>
      <c r="F44" s="178"/>
    </row>
    <row r="45" ht="36" customHeight="1" spans="1:6">
      <c r="A45" s="385">
        <v>1100410</v>
      </c>
      <c r="B45" s="386" t="s">
        <v>2573</v>
      </c>
      <c r="C45" s="124"/>
      <c r="D45" s="387"/>
      <c r="E45" s="384" t="str">
        <f t="shared" si="2"/>
        <v/>
      </c>
      <c r="F45" s="178"/>
    </row>
    <row r="46" ht="36" customHeight="1" spans="1:6">
      <c r="A46" s="385">
        <v>1100411</v>
      </c>
      <c r="B46" s="386" t="s">
        <v>2574</v>
      </c>
      <c r="C46" s="124"/>
      <c r="D46" s="387"/>
      <c r="E46" s="384" t="str">
        <f t="shared" si="2"/>
        <v/>
      </c>
      <c r="F46" s="178"/>
    </row>
    <row r="47" ht="36" customHeight="1" spans="1:6">
      <c r="A47" s="385">
        <v>1100499</v>
      </c>
      <c r="B47" s="386" t="s">
        <v>2575</v>
      </c>
      <c r="C47" s="124">
        <v>2241</v>
      </c>
      <c r="D47" s="387">
        <v>1027</v>
      </c>
      <c r="E47" s="384">
        <f t="shared" si="2"/>
        <v>-0.542</v>
      </c>
      <c r="F47" s="178"/>
    </row>
    <row r="48" ht="36" customHeight="1" spans="1:6">
      <c r="A48" s="385">
        <v>11008</v>
      </c>
      <c r="B48" s="386" t="s">
        <v>67</v>
      </c>
      <c r="C48" s="387">
        <v>5529</v>
      </c>
      <c r="D48" s="389">
        <v>11391</v>
      </c>
      <c r="E48" s="384">
        <f t="shared" si="2"/>
        <v>1.06</v>
      </c>
      <c r="F48" s="178" t="s">
        <v>3056</v>
      </c>
    </row>
    <row r="49" ht="36" customHeight="1" spans="1:6">
      <c r="A49" s="390">
        <v>11009</v>
      </c>
      <c r="B49" s="391" t="s">
        <v>68</v>
      </c>
      <c r="C49" s="392"/>
      <c r="D49" s="392"/>
      <c r="E49" s="393"/>
      <c r="F49" s="178" t="s">
        <v>3056</v>
      </c>
    </row>
    <row r="50" ht="36" customHeight="1" spans="1:6">
      <c r="A50" s="394"/>
      <c r="B50" s="395" t="s">
        <v>71</v>
      </c>
      <c r="C50" s="382">
        <v>189024</v>
      </c>
      <c r="D50" s="382">
        <v>83391</v>
      </c>
      <c r="E50" s="376">
        <f>IF(C50&lt;&gt;0,D50/C50-1,"")</f>
        <v>-0.559</v>
      </c>
      <c r="F50" s="178" t="s">
        <v>3038</v>
      </c>
    </row>
  </sheetData>
  <mergeCells count="1">
    <mergeCell ref="B1:E1"/>
  </mergeCells>
  <conditionalFormatting sqref="B30:B34">
    <cfRule type="expression" dxfId="1" priority="8" stopIfTrue="1">
      <formula>"len($A:$A)=3"</formula>
    </cfRule>
  </conditionalFormatting>
  <conditionalFormatting sqref="B35:B47">
    <cfRule type="expression" dxfId="1" priority="4" stopIfTrue="1">
      <formula>"len($A:$A)=3"</formula>
    </cfRule>
  </conditionalFormatting>
  <conditionalFormatting sqref="C30:C47 D35:D36">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G282"/>
  <sheetViews>
    <sheetView showGridLines="0" showZeros="0" view="pageBreakPreview" zoomScale="70" zoomScaleNormal="115" workbookViewId="0">
      <pane ySplit="3" topLeftCell="A4" activePane="bottomLeft" state="frozen"/>
      <selection/>
      <selection pane="bottomLeft" activeCell="N211" sqref="N211"/>
    </sheetView>
  </sheetViews>
  <sheetFormatPr defaultColWidth="9" defaultRowHeight="14.25" outlineLevelCol="6"/>
  <cols>
    <col min="1" max="1" width="13.5" style="314" customWidth="1"/>
    <col min="2" max="2" width="50.75" style="314" customWidth="1"/>
    <col min="3" max="4" width="20.6333333333333" style="318" customWidth="1"/>
    <col min="5" max="5" width="20.6333333333333" style="319" customWidth="1"/>
    <col min="6" max="6" width="3.75" style="320" hidden="1" customWidth="1"/>
    <col min="7" max="7" width="9" style="314" hidden="1" customWidth="1"/>
    <col min="8" max="16384" width="9" style="314" customWidth="1"/>
  </cols>
  <sheetData>
    <row r="1" s="314" customFormat="1" ht="45" customHeight="1" spans="1:7">
      <c r="A1" s="321"/>
      <c r="B1" s="322" t="s">
        <v>3058</v>
      </c>
      <c r="C1" s="322"/>
      <c r="D1" s="322"/>
      <c r="E1" s="322"/>
      <c r="F1" s="323"/>
      <c r="G1" s="321"/>
    </row>
    <row r="2" s="315" customFormat="1" ht="20.1" customHeight="1" spans="1:7">
      <c r="A2" s="324"/>
      <c r="B2" s="325"/>
      <c r="C2" s="325"/>
      <c r="D2" s="325"/>
      <c r="E2" s="326" t="s">
        <v>2</v>
      </c>
      <c r="F2" s="327"/>
      <c r="G2" s="324"/>
    </row>
    <row r="3" s="316" customFormat="1" ht="45" customHeight="1" spans="1:7">
      <c r="A3" s="328" t="s">
        <v>3</v>
      </c>
      <c r="B3" s="329" t="s">
        <v>4</v>
      </c>
      <c r="C3" s="330" t="s">
        <v>133</v>
      </c>
      <c r="D3" s="330" t="s">
        <v>6</v>
      </c>
      <c r="E3" s="330" t="s">
        <v>134</v>
      </c>
      <c r="F3" s="331" t="s">
        <v>8</v>
      </c>
      <c r="G3" s="332" t="s">
        <v>3059</v>
      </c>
    </row>
    <row r="4" s="314" customFormat="1" ht="36" customHeight="1" spans="1:7">
      <c r="A4" s="333" t="s">
        <v>85</v>
      </c>
      <c r="B4" s="334" t="s">
        <v>2577</v>
      </c>
      <c r="C4" s="335">
        <v>1</v>
      </c>
      <c r="D4" s="335">
        <v>1</v>
      </c>
      <c r="E4" s="336"/>
      <c r="F4" s="337" t="str">
        <f t="shared" ref="F4:F67" si="0">IF(LEN(A4)=3,"是",IF(B4&lt;&gt;"",IF(SUM(C4:D4)&lt;&gt;0,"是","否"),"是"))</f>
        <v>是</v>
      </c>
      <c r="G4" s="321" t="str">
        <f t="shared" ref="G4:G67" si="1">IF(LEN(A4)=3,"类",IF(LEN(A4)=5,"款","项"))</f>
        <v>类</v>
      </c>
    </row>
    <row r="5" s="314" customFormat="1" ht="36" customHeight="1" spans="1:7">
      <c r="A5" s="333" t="s">
        <v>2578</v>
      </c>
      <c r="B5" s="338" t="s">
        <v>2579</v>
      </c>
      <c r="C5" s="335">
        <v>1</v>
      </c>
      <c r="D5" s="335">
        <v>1</v>
      </c>
      <c r="E5" s="336"/>
      <c r="F5" s="337" t="str">
        <f t="shared" si="0"/>
        <v>是</v>
      </c>
      <c r="G5" s="321" t="str">
        <f t="shared" si="1"/>
        <v>款</v>
      </c>
    </row>
    <row r="6" s="314" customFormat="1" ht="36" customHeight="1" spans="1:7">
      <c r="A6" s="339" t="s">
        <v>2580</v>
      </c>
      <c r="B6" s="340" t="s">
        <v>2581</v>
      </c>
      <c r="C6" s="341">
        <v>1</v>
      </c>
      <c r="D6" s="341">
        <v>1</v>
      </c>
      <c r="E6" s="342">
        <f t="shared" ref="E4:E67" si="2">IF(C6&gt;0,D6/C6-1,IF(C6&lt;0,-(D6/C6-1),""))</f>
        <v>0</v>
      </c>
      <c r="F6" s="337" t="str">
        <f t="shared" si="0"/>
        <v>是</v>
      </c>
      <c r="G6" s="321" t="str">
        <f t="shared" si="1"/>
        <v>项</v>
      </c>
    </row>
    <row r="7" s="314" customFormat="1" ht="36" customHeight="1" spans="1:7">
      <c r="A7" s="339" t="s">
        <v>2582</v>
      </c>
      <c r="B7" s="340" t="s">
        <v>2583</v>
      </c>
      <c r="C7" s="341"/>
      <c r="D7" s="341"/>
      <c r="E7" s="342" t="str">
        <f t="shared" si="2"/>
        <v/>
      </c>
      <c r="F7" s="337" t="str">
        <f t="shared" si="0"/>
        <v>否</v>
      </c>
      <c r="G7" s="321" t="str">
        <f t="shared" si="1"/>
        <v>项</v>
      </c>
    </row>
    <row r="8" s="314" customFormat="1" ht="36" customHeight="1" spans="1:7">
      <c r="A8" s="339" t="s">
        <v>2584</v>
      </c>
      <c r="B8" s="338" t="s">
        <v>2585</v>
      </c>
      <c r="C8" s="343"/>
      <c r="D8" s="343"/>
      <c r="E8" s="344"/>
      <c r="F8" s="337" t="str">
        <f t="shared" si="0"/>
        <v>否</v>
      </c>
      <c r="G8" s="321" t="str">
        <f t="shared" si="1"/>
        <v>项</v>
      </c>
    </row>
    <row r="9" s="314" customFormat="1" ht="36" customHeight="1" spans="1:7">
      <c r="A9" s="339" t="s">
        <v>2586</v>
      </c>
      <c r="B9" s="340" t="s">
        <v>2587</v>
      </c>
      <c r="C9" s="341"/>
      <c r="D9" s="341"/>
      <c r="E9" s="342" t="str">
        <f t="shared" si="2"/>
        <v/>
      </c>
      <c r="F9" s="337" t="str">
        <f t="shared" si="0"/>
        <v>否</v>
      </c>
      <c r="G9" s="321" t="str">
        <f t="shared" si="1"/>
        <v>项</v>
      </c>
    </row>
    <row r="10" s="314" customFormat="1" ht="36" customHeight="1" spans="1:7">
      <c r="A10" s="339" t="s">
        <v>2588</v>
      </c>
      <c r="B10" s="338" t="s">
        <v>2589</v>
      </c>
      <c r="C10" s="343"/>
      <c r="D10" s="343"/>
      <c r="E10" s="344"/>
      <c r="F10" s="337" t="str">
        <f t="shared" si="0"/>
        <v>否</v>
      </c>
      <c r="G10" s="321" t="str">
        <f t="shared" si="1"/>
        <v>项</v>
      </c>
    </row>
    <row r="11" s="314" customFormat="1" ht="36" customHeight="1" spans="1:7">
      <c r="A11" s="333" t="s">
        <v>2590</v>
      </c>
      <c r="B11" s="345" t="s">
        <v>2591</v>
      </c>
      <c r="C11" s="346">
        <f>SUM(C12:C16)</f>
        <v>0</v>
      </c>
      <c r="D11" s="346">
        <f>SUM(D12:D16)</f>
        <v>0</v>
      </c>
      <c r="E11" s="347" t="str">
        <f t="shared" si="2"/>
        <v/>
      </c>
      <c r="F11" s="337" t="str">
        <f t="shared" si="0"/>
        <v>否</v>
      </c>
      <c r="G11" s="321" t="str">
        <f t="shared" si="1"/>
        <v>款</v>
      </c>
    </row>
    <row r="12" s="314" customFormat="1" ht="36" customHeight="1" spans="1:7">
      <c r="A12" s="339" t="s">
        <v>2592</v>
      </c>
      <c r="B12" s="340" t="s">
        <v>2593</v>
      </c>
      <c r="C12" s="341"/>
      <c r="D12" s="341"/>
      <c r="E12" s="342" t="str">
        <f t="shared" si="2"/>
        <v/>
      </c>
      <c r="F12" s="337" t="str">
        <f t="shared" si="0"/>
        <v>否</v>
      </c>
      <c r="G12" s="321" t="str">
        <f t="shared" si="1"/>
        <v>项</v>
      </c>
    </row>
    <row r="13" s="314" customFormat="1" ht="36" customHeight="1" spans="1:7">
      <c r="A13" s="339" t="s">
        <v>2594</v>
      </c>
      <c r="B13" s="340" t="s">
        <v>2595</v>
      </c>
      <c r="C13" s="341"/>
      <c r="D13" s="341"/>
      <c r="E13" s="342" t="str">
        <f t="shared" si="2"/>
        <v/>
      </c>
      <c r="F13" s="337" t="str">
        <f t="shared" si="0"/>
        <v>否</v>
      </c>
      <c r="G13" s="321" t="str">
        <f t="shared" si="1"/>
        <v>项</v>
      </c>
    </row>
    <row r="14" s="314" customFormat="1" ht="36" customHeight="1" spans="1:7">
      <c r="A14" s="339" t="s">
        <v>2596</v>
      </c>
      <c r="B14" s="340" t="s">
        <v>2597</v>
      </c>
      <c r="C14" s="341"/>
      <c r="D14" s="341"/>
      <c r="E14" s="342" t="str">
        <f t="shared" si="2"/>
        <v/>
      </c>
      <c r="F14" s="337" t="str">
        <f t="shared" si="0"/>
        <v>否</v>
      </c>
      <c r="G14" s="321" t="str">
        <f t="shared" si="1"/>
        <v>项</v>
      </c>
    </row>
    <row r="15" s="314" customFormat="1" ht="36" customHeight="1" spans="1:7">
      <c r="A15" s="339" t="s">
        <v>2598</v>
      </c>
      <c r="B15" s="340" t="s">
        <v>2599</v>
      </c>
      <c r="C15" s="341"/>
      <c r="D15" s="341"/>
      <c r="E15" s="342" t="str">
        <f t="shared" si="2"/>
        <v/>
      </c>
      <c r="F15" s="337" t="str">
        <f t="shared" si="0"/>
        <v>否</v>
      </c>
      <c r="G15" s="321" t="str">
        <f t="shared" si="1"/>
        <v>项</v>
      </c>
    </row>
    <row r="16" s="314" customFormat="1" ht="36" customHeight="1" spans="1:7">
      <c r="A16" s="339" t="s">
        <v>2600</v>
      </c>
      <c r="B16" s="340" t="s">
        <v>2601</v>
      </c>
      <c r="C16" s="341"/>
      <c r="D16" s="341"/>
      <c r="E16" s="342" t="str">
        <f t="shared" si="2"/>
        <v/>
      </c>
      <c r="F16" s="337" t="str">
        <f t="shared" si="0"/>
        <v>否</v>
      </c>
      <c r="G16" s="321" t="str">
        <f t="shared" si="1"/>
        <v>项</v>
      </c>
    </row>
    <row r="17" s="314" customFormat="1" ht="36" customHeight="1" spans="1:7">
      <c r="A17" s="333" t="s">
        <v>2602</v>
      </c>
      <c r="B17" s="345" t="s">
        <v>2603</v>
      </c>
      <c r="C17" s="346">
        <f>SUM(C18:C19)</f>
        <v>0</v>
      </c>
      <c r="D17" s="346">
        <f>SUM(D18:D19)</f>
        <v>0</v>
      </c>
      <c r="E17" s="347" t="str">
        <f t="shared" si="2"/>
        <v/>
      </c>
      <c r="F17" s="337" t="str">
        <f t="shared" si="0"/>
        <v>否</v>
      </c>
      <c r="G17" s="321" t="str">
        <f t="shared" si="1"/>
        <v>款</v>
      </c>
    </row>
    <row r="18" s="314" customFormat="1" ht="36" customHeight="1" spans="1:7">
      <c r="A18" s="339" t="s">
        <v>2604</v>
      </c>
      <c r="B18" s="340" t="s">
        <v>2605</v>
      </c>
      <c r="C18" s="341"/>
      <c r="D18" s="341"/>
      <c r="E18" s="342" t="str">
        <f t="shared" si="2"/>
        <v/>
      </c>
      <c r="F18" s="337" t="str">
        <f t="shared" si="0"/>
        <v>否</v>
      </c>
      <c r="G18" s="321" t="str">
        <f t="shared" si="1"/>
        <v>项</v>
      </c>
    </row>
    <row r="19" s="314" customFormat="1" ht="36" customHeight="1" spans="1:7">
      <c r="A19" s="339" t="s">
        <v>2606</v>
      </c>
      <c r="B19" s="340" t="s">
        <v>2607</v>
      </c>
      <c r="C19" s="341"/>
      <c r="D19" s="341"/>
      <c r="E19" s="342" t="str">
        <f t="shared" si="2"/>
        <v/>
      </c>
      <c r="F19" s="337" t="str">
        <f t="shared" si="0"/>
        <v>否</v>
      </c>
      <c r="G19" s="321" t="str">
        <f t="shared" si="1"/>
        <v>项</v>
      </c>
    </row>
    <row r="20" s="314" customFormat="1" ht="36" customHeight="1" spans="1:7">
      <c r="A20" s="333" t="s">
        <v>87</v>
      </c>
      <c r="B20" s="334" t="s">
        <v>2608</v>
      </c>
      <c r="C20" s="335">
        <v>365</v>
      </c>
      <c r="D20" s="335">
        <v>0</v>
      </c>
      <c r="E20" s="336">
        <v>-1</v>
      </c>
      <c r="F20" s="337" t="str">
        <f t="shared" si="0"/>
        <v>是</v>
      </c>
      <c r="G20" s="321" t="str">
        <f t="shared" si="1"/>
        <v>类</v>
      </c>
    </row>
    <row r="21" s="314" customFormat="1" ht="36" customHeight="1" spans="1:7">
      <c r="A21" s="333" t="s">
        <v>2609</v>
      </c>
      <c r="B21" s="345" t="s">
        <v>2610</v>
      </c>
      <c r="C21" s="346">
        <v>365</v>
      </c>
      <c r="D21" s="346">
        <v>0</v>
      </c>
      <c r="E21" s="347">
        <v>-1</v>
      </c>
      <c r="F21" s="337" t="str">
        <f t="shared" si="0"/>
        <v>是</v>
      </c>
      <c r="G21" s="321" t="str">
        <f t="shared" si="1"/>
        <v>款</v>
      </c>
    </row>
    <row r="22" s="314" customFormat="1" ht="36" customHeight="1" spans="1:7">
      <c r="A22" s="339" t="s">
        <v>2611</v>
      </c>
      <c r="B22" s="340" t="s">
        <v>2612</v>
      </c>
      <c r="C22" s="341">
        <v>108</v>
      </c>
      <c r="D22" s="341"/>
      <c r="E22" s="342">
        <v>-1</v>
      </c>
      <c r="F22" s="337" t="str">
        <f t="shared" si="0"/>
        <v>是</v>
      </c>
      <c r="G22" s="321" t="str">
        <f t="shared" si="1"/>
        <v>项</v>
      </c>
    </row>
    <row r="23" s="314" customFormat="1" ht="36" customHeight="1" spans="1:7">
      <c r="A23" s="339" t="s">
        <v>2613</v>
      </c>
      <c r="B23" s="340" t="s">
        <v>2614</v>
      </c>
      <c r="C23" s="341">
        <v>257</v>
      </c>
      <c r="D23" s="341"/>
      <c r="E23" s="342">
        <v>-1</v>
      </c>
      <c r="F23" s="337" t="str">
        <f t="shared" si="0"/>
        <v>是</v>
      </c>
      <c r="G23" s="321" t="str">
        <f t="shared" si="1"/>
        <v>项</v>
      </c>
    </row>
    <row r="24" s="314" customFormat="1" ht="36" customHeight="1" spans="1:7">
      <c r="A24" s="339" t="s">
        <v>2615</v>
      </c>
      <c r="B24" s="340" t="s">
        <v>2616</v>
      </c>
      <c r="C24" s="341"/>
      <c r="D24" s="341"/>
      <c r="E24" s="342" t="str">
        <f t="shared" si="2"/>
        <v/>
      </c>
      <c r="F24" s="337" t="str">
        <f t="shared" si="0"/>
        <v>否</v>
      </c>
      <c r="G24" s="321" t="str">
        <f t="shared" si="1"/>
        <v>项</v>
      </c>
    </row>
    <row r="25" s="314" customFormat="1" ht="36" customHeight="1" spans="1:7">
      <c r="A25" s="333" t="s">
        <v>2617</v>
      </c>
      <c r="B25" s="345" t="s">
        <v>2618</v>
      </c>
      <c r="C25" s="346">
        <f>SUM(C26:C28)</f>
        <v>0</v>
      </c>
      <c r="D25" s="346">
        <f>SUM(D26:D28)</f>
        <v>0</v>
      </c>
      <c r="E25" s="347" t="str">
        <f t="shared" si="2"/>
        <v/>
      </c>
      <c r="F25" s="337" t="str">
        <f t="shared" si="0"/>
        <v>否</v>
      </c>
      <c r="G25" s="321" t="str">
        <f t="shared" si="1"/>
        <v>款</v>
      </c>
    </row>
    <row r="26" s="314" customFormat="1" ht="36" customHeight="1" spans="1:7">
      <c r="A26" s="339" t="s">
        <v>2619</v>
      </c>
      <c r="B26" s="340" t="s">
        <v>2612</v>
      </c>
      <c r="C26" s="341"/>
      <c r="D26" s="341"/>
      <c r="E26" s="342" t="str">
        <f t="shared" si="2"/>
        <v/>
      </c>
      <c r="F26" s="337" t="str">
        <f t="shared" si="0"/>
        <v>否</v>
      </c>
      <c r="G26" s="321" t="str">
        <f t="shared" si="1"/>
        <v>项</v>
      </c>
    </row>
    <row r="27" s="314" customFormat="1" ht="36" customHeight="1" spans="1:7">
      <c r="A27" s="339" t="s">
        <v>2620</v>
      </c>
      <c r="B27" s="340" t="s">
        <v>2614</v>
      </c>
      <c r="C27" s="341"/>
      <c r="D27" s="341"/>
      <c r="E27" s="342" t="str">
        <f t="shared" si="2"/>
        <v/>
      </c>
      <c r="F27" s="337" t="str">
        <f t="shared" si="0"/>
        <v>否</v>
      </c>
      <c r="G27" s="321" t="str">
        <f t="shared" si="1"/>
        <v>项</v>
      </c>
    </row>
    <row r="28" s="314" customFormat="1" ht="36" customHeight="1" spans="1:7">
      <c r="A28" s="339" t="s">
        <v>2621</v>
      </c>
      <c r="B28" s="340" t="s">
        <v>2622</v>
      </c>
      <c r="C28" s="341"/>
      <c r="D28" s="341"/>
      <c r="E28" s="342" t="str">
        <f t="shared" si="2"/>
        <v/>
      </c>
      <c r="F28" s="337" t="str">
        <f t="shared" si="0"/>
        <v>否</v>
      </c>
      <c r="G28" s="321" t="str">
        <f t="shared" si="1"/>
        <v>项</v>
      </c>
    </row>
    <row r="29" s="317" customFormat="1" ht="36" customHeight="1" spans="1:7">
      <c r="A29" s="333" t="s">
        <v>2623</v>
      </c>
      <c r="B29" s="345" t="s">
        <v>2624</v>
      </c>
      <c r="C29" s="346">
        <f>SUM(C30:C31)</f>
        <v>0</v>
      </c>
      <c r="D29" s="346">
        <f>SUM(D30:D31)</f>
        <v>0</v>
      </c>
      <c r="E29" s="347" t="str">
        <f t="shared" si="2"/>
        <v/>
      </c>
      <c r="F29" s="337" t="str">
        <f t="shared" si="0"/>
        <v>否</v>
      </c>
      <c r="G29" s="321" t="str">
        <f t="shared" si="1"/>
        <v>款</v>
      </c>
    </row>
    <row r="30" s="314" customFormat="1" ht="36" customHeight="1" spans="1:7">
      <c r="A30" s="339" t="s">
        <v>2625</v>
      </c>
      <c r="B30" s="340" t="s">
        <v>2614</v>
      </c>
      <c r="C30" s="341"/>
      <c r="D30" s="341"/>
      <c r="E30" s="342" t="str">
        <f t="shared" si="2"/>
        <v/>
      </c>
      <c r="F30" s="337" t="str">
        <f t="shared" si="0"/>
        <v>否</v>
      </c>
      <c r="G30" s="321" t="str">
        <f t="shared" si="1"/>
        <v>项</v>
      </c>
    </row>
    <row r="31" s="314" customFormat="1" ht="36" customHeight="1" spans="1:7">
      <c r="A31" s="339" t="s">
        <v>2626</v>
      </c>
      <c r="B31" s="340" t="s">
        <v>2627</v>
      </c>
      <c r="C31" s="341"/>
      <c r="D31" s="341"/>
      <c r="E31" s="342" t="str">
        <f t="shared" si="2"/>
        <v/>
      </c>
      <c r="F31" s="337" t="str">
        <f t="shared" si="0"/>
        <v>否</v>
      </c>
      <c r="G31" s="321" t="str">
        <f t="shared" si="1"/>
        <v>项</v>
      </c>
    </row>
    <row r="32" s="314" customFormat="1" ht="36" customHeight="1" spans="1:7">
      <c r="A32" s="333" t="s">
        <v>91</v>
      </c>
      <c r="B32" s="334" t="s">
        <v>2628</v>
      </c>
      <c r="C32" s="335"/>
      <c r="D32" s="335">
        <v>3228</v>
      </c>
      <c r="E32" s="336"/>
      <c r="F32" s="337" t="str">
        <f t="shared" si="0"/>
        <v>是</v>
      </c>
      <c r="G32" s="321" t="str">
        <f t="shared" si="1"/>
        <v>类</v>
      </c>
    </row>
    <row r="33" s="314" customFormat="1" ht="36" customHeight="1" spans="1:7">
      <c r="A33" s="333" t="s">
        <v>2629</v>
      </c>
      <c r="B33" s="345" t="s">
        <v>2630</v>
      </c>
      <c r="C33" s="346">
        <f>SUM(C34:C37)</f>
        <v>0</v>
      </c>
      <c r="D33" s="346">
        <v>3228</v>
      </c>
      <c r="E33" s="347" t="str">
        <f t="shared" si="2"/>
        <v/>
      </c>
      <c r="F33" s="337" t="str">
        <f t="shared" si="0"/>
        <v>是</v>
      </c>
      <c r="G33" s="321" t="str">
        <f t="shared" si="1"/>
        <v>款</v>
      </c>
    </row>
    <row r="34" s="314" customFormat="1" ht="36" customHeight="1" spans="1:7">
      <c r="A34" s="339">
        <v>2116001</v>
      </c>
      <c r="B34" s="340" t="s">
        <v>2631</v>
      </c>
      <c r="C34" s="341">
        <f>SUM(C35:C42)</f>
        <v>0</v>
      </c>
      <c r="D34" s="341"/>
      <c r="E34" s="342" t="str">
        <f t="shared" si="2"/>
        <v/>
      </c>
      <c r="F34" s="337" t="str">
        <f t="shared" si="0"/>
        <v>否</v>
      </c>
      <c r="G34" s="321" t="str">
        <f t="shared" si="1"/>
        <v>项</v>
      </c>
    </row>
    <row r="35" s="314" customFormat="1" ht="36" customHeight="1" spans="1:7">
      <c r="A35" s="339">
        <v>2116002</v>
      </c>
      <c r="B35" s="340" t="s">
        <v>2632</v>
      </c>
      <c r="C35" s="341"/>
      <c r="D35" s="348">
        <v>3228</v>
      </c>
      <c r="E35" s="342" t="str">
        <f t="shared" si="2"/>
        <v/>
      </c>
      <c r="F35" s="337" t="str">
        <f t="shared" si="0"/>
        <v>是</v>
      </c>
      <c r="G35" s="321" t="str">
        <f t="shared" si="1"/>
        <v>项</v>
      </c>
    </row>
    <row r="36" s="314" customFormat="1" ht="36" customHeight="1" spans="1:7">
      <c r="A36" s="339">
        <v>2116003</v>
      </c>
      <c r="B36" s="340" t="s">
        <v>2633</v>
      </c>
      <c r="C36" s="341"/>
      <c r="D36" s="341"/>
      <c r="E36" s="342" t="str">
        <f t="shared" si="2"/>
        <v/>
      </c>
      <c r="F36" s="337" t="str">
        <f t="shared" si="0"/>
        <v>否</v>
      </c>
      <c r="G36" s="321" t="str">
        <f t="shared" si="1"/>
        <v>项</v>
      </c>
    </row>
    <row r="37" s="317" customFormat="1" ht="36" customHeight="1" spans="1:7">
      <c r="A37" s="339">
        <v>2116099</v>
      </c>
      <c r="B37" s="340" t="s">
        <v>2634</v>
      </c>
      <c r="C37" s="341"/>
      <c r="D37" s="341"/>
      <c r="E37" s="342" t="str">
        <f t="shared" si="2"/>
        <v/>
      </c>
      <c r="F37" s="337" t="str">
        <f t="shared" si="0"/>
        <v>否</v>
      </c>
      <c r="G37" s="321" t="str">
        <f t="shared" si="1"/>
        <v>项</v>
      </c>
    </row>
    <row r="38" s="314" customFormat="1" ht="36" customHeight="1" spans="1:7">
      <c r="A38" s="333">
        <v>21161</v>
      </c>
      <c r="B38" s="345" t="s">
        <v>2635</v>
      </c>
      <c r="C38" s="346">
        <f>SUM(C39:C42)</f>
        <v>0</v>
      </c>
      <c r="D38" s="346">
        <f>SUM(D39:D42)</f>
        <v>0</v>
      </c>
      <c r="E38" s="347" t="str">
        <f t="shared" si="2"/>
        <v/>
      </c>
      <c r="F38" s="337" t="str">
        <f t="shared" si="0"/>
        <v>否</v>
      </c>
      <c r="G38" s="321" t="str">
        <f t="shared" si="1"/>
        <v>款</v>
      </c>
    </row>
    <row r="39" s="314" customFormat="1" ht="36" customHeight="1" spans="1:7">
      <c r="A39" s="339">
        <v>2116101</v>
      </c>
      <c r="B39" s="340" t="s">
        <v>2636</v>
      </c>
      <c r="C39" s="341"/>
      <c r="D39" s="341"/>
      <c r="E39" s="342" t="str">
        <f t="shared" si="2"/>
        <v/>
      </c>
      <c r="F39" s="337" t="str">
        <f t="shared" si="0"/>
        <v>否</v>
      </c>
      <c r="G39" s="321" t="str">
        <f t="shared" si="1"/>
        <v>项</v>
      </c>
    </row>
    <row r="40" s="314" customFormat="1" ht="36" customHeight="1" spans="1:7">
      <c r="A40" s="339">
        <v>2116102</v>
      </c>
      <c r="B40" s="340" t="s">
        <v>2637</v>
      </c>
      <c r="C40" s="341"/>
      <c r="D40" s="341"/>
      <c r="E40" s="342" t="str">
        <f t="shared" si="2"/>
        <v/>
      </c>
      <c r="F40" s="337" t="str">
        <f t="shared" si="0"/>
        <v>否</v>
      </c>
      <c r="G40" s="321" t="str">
        <f t="shared" si="1"/>
        <v>项</v>
      </c>
    </row>
    <row r="41" s="314" customFormat="1" ht="36" customHeight="1" spans="1:7">
      <c r="A41" s="339">
        <v>2116103</v>
      </c>
      <c r="B41" s="340" t="s">
        <v>2638</v>
      </c>
      <c r="C41" s="341"/>
      <c r="D41" s="341"/>
      <c r="E41" s="342" t="str">
        <f t="shared" si="2"/>
        <v/>
      </c>
      <c r="F41" s="337" t="str">
        <f t="shared" si="0"/>
        <v>否</v>
      </c>
      <c r="G41" s="321" t="str">
        <f t="shared" si="1"/>
        <v>项</v>
      </c>
    </row>
    <row r="42" s="314" customFormat="1" ht="36" customHeight="1" spans="1:7">
      <c r="A42" s="339">
        <v>2116104</v>
      </c>
      <c r="B42" s="340" t="s">
        <v>2639</v>
      </c>
      <c r="C42" s="341"/>
      <c r="D42" s="341"/>
      <c r="E42" s="342" t="str">
        <f t="shared" si="2"/>
        <v/>
      </c>
      <c r="F42" s="337" t="str">
        <f t="shared" si="0"/>
        <v>否</v>
      </c>
      <c r="G42" s="321" t="str">
        <f t="shared" si="1"/>
        <v>项</v>
      </c>
    </row>
    <row r="43" s="314" customFormat="1" ht="36" customHeight="1" spans="1:7">
      <c r="A43" s="333" t="s">
        <v>93</v>
      </c>
      <c r="B43" s="334" t="s">
        <v>2640</v>
      </c>
      <c r="C43" s="335">
        <v>11187</v>
      </c>
      <c r="D43" s="335">
        <v>29614</v>
      </c>
      <c r="E43" s="336">
        <v>1.647</v>
      </c>
      <c r="F43" s="337" t="str">
        <f t="shared" si="0"/>
        <v>是</v>
      </c>
      <c r="G43" s="321" t="str">
        <f t="shared" si="1"/>
        <v>类</v>
      </c>
    </row>
    <row r="44" s="314" customFormat="1" ht="36" customHeight="1" spans="1:7">
      <c r="A44" s="333" t="s">
        <v>2641</v>
      </c>
      <c r="B44" s="334" t="s">
        <v>2642</v>
      </c>
      <c r="C44" s="335">
        <v>10936</v>
      </c>
      <c r="D44" s="335">
        <v>28792</v>
      </c>
      <c r="E44" s="336">
        <v>1.633</v>
      </c>
      <c r="F44" s="337" t="str">
        <f t="shared" si="0"/>
        <v>是</v>
      </c>
      <c r="G44" s="321" t="str">
        <f t="shared" si="1"/>
        <v>款</v>
      </c>
    </row>
    <row r="45" s="314" customFormat="1" ht="36" customHeight="1" spans="1:7">
      <c r="A45" s="339" t="s">
        <v>2643</v>
      </c>
      <c r="B45" s="340" t="s">
        <v>2644</v>
      </c>
      <c r="C45" s="341">
        <v>2687</v>
      </c>
      <c r="D45" s="341">
        <v>4500</v>
      </c>
      <c r="E45" s="342">
        <v>0.675</v>
      </c>
      <c r="F45" s="337" t="str">
        <f t="shared" si="0"/>
        <v>是</v>
      </c>
      <c r="G45" s="321" t="str">
        <f t="shared" si="1"/>
        <v>项</v>
      </c>
    </row>
    <row r="46" s="314" customFormat="1" ht="36" customHeight="1" spans="1:7">
      <c r="A46" s="339" t="s">
        <v>2645</v>
      </c>
      <c r="B46" s="340" t="s">
        <v>2646</v>
      </c>
      <c r="C46" s="341">
        <v>545</v>
      </c>
      <c r="D46" s="341">
        <v>7410</v>
      </c>
      <c r="E46" s="342">
        <v>12.596</v>
      </c>
      <c r="F46" s="337" t="str">
        <f t="shared" si="0"/>
        <v>是</v>
      </c>
      <c r="G46" s="321" t="str">
        <f t="shared" si="1"/>
        <v>项</v>
      </c>
    </row>
    <row r="47" s="314" customFormat="1" ht="36" customHeight="1" spans="1:7">
      <c r="A47" s="339" t="s">
        <v>2647</v>
      </c>
      <c r="B47" s="340" t="s">
        <v>2648</v>
      </c>
      <c r="C47" s="341"/>
      <c r="D47" s="341"/>
      <c r="E47" s="342" t="str">
        <f t="shared" si="2"/>
        <v/>
      </c>
      <c r="F47" s="337" t="str">
        <f t="shared" si="0"/>
        <v>否</v>
      </c>
      <c r="G47" s="321" t="str">
        <f t="shared" si="1"/>
        <v>项</v>
      </c>
    </row>
    <row r="48" s="314" customFormat="1" ht="36" customHeight="1" spans="1:7">
      <c r="A48" s="339" t="s">
        <v>2649</v>
      </c>
      <c r="B48" s="340" t="s">
        <v>2650</v>
      </c>
      <c r="C48" s="341">
        <v>1978</v>
      </c>
      <c r="D48" s="341">
        <v>5743</v>
      </c>
      <c r="E48" s="342">
        <v>1.903</v>
      </c>
      <c r="F48" s="337" t="str">
        <f t="shared" si="0"/>
        <v>是</v>
      </c>
      <c r="G48" s="321" t="str">
        <f t="shared" si="1"/>
        <v>项</v>
      </c>
    </row>
    <row r="49" s="314" customFormat="1" ht="36" customHeight="1" spans="1:7">
      <c r="A49" s="339" t="s">
        <v>2651</v>
      </c>
      <c r="B49" s="340" t="s">
        <v>2652</v>
      </c>
      <c r="C49" s="341">
        <v>4928</v>
      </c>
      <c r="D49" s="341">
        <v>7510</v>
      </c>
      <c r="E49" s="342">
        <v>0.524</v>
      </c>
      <c r="F49" s="337" t="str">
        <f t="shared" si="0"/>
        <v>是</v>
      </c>
      <c r="G49" s="321" t="str">
        <f t="shared" si="1"/>
        <v>项</v>
      </c>
    </row>
    <row r="50" s="314" customFormat="1" ht="36" customHeight="1" spans="1:7">
      <c r="A50" s="339" t="s">
        <v>2653</v>
      </c>
      <c r="B50" s="340" t="s">
        <v>2654</v>
      </c>
      <c r="C50" s="341"/>
      <c r="D50" s="341">
        <v>400</v>
      </c>
      <c r="E50" s="342" t="str">
        <f t="shared" si="2"/>
        <v/>
      </c>
      <c r="F50" s="337" t="str">
        <f t="shared" si="0"/>
        <v>是</v>
      </c>
      <c r="G50" s="321" t="str">
        <f t="shared" si="1"/>
        <v>项</v>
      </c>
    </row>
    <row r="51" s="314" customFormat="1" ht="36" customHeight="1" spans="1:7">
      <c r="A51" s="339" t="s">
        <v>2655</v>
      </c>
      <c r="B51" s="340" t="s">
        <v>2656</v>
      </c>
      <c r="C51" s="341"/>
      <c r="D51" s="341"/>
      <c r="E51" s="342" t="str">
        <f t="shared" si="2"/>
        <v/>
      </c>
      <c r="F51" s="337" t="str">
        <f t="shared" si="0"/>
        <v>否</v>
      </c>
      <c r="G51" s="321" t="str">
        <f t="shared" si="1"/>
        <v>项</v>
      </c>
    </row>
    <row r="52" s="314" customFormat="1" ht="36" customHeight="1" spans="1:7">
      <c r="A52" s="339" t="s">
        <v>2657</v>
      </c>
      <c r="B52" s="340" t="s">
        <v>2658</v>
      </c>
      <c r="C52" s="341"/>
      <c r="D52" s="341"/>
      <c r="E52" s="342" t="str">
        <f t="shared" si="2"/>
        <v/>
      </c>
      <c r="F52" s="337" t="str">
        <f t="shared" si="0"/>
        <v>否</v>
      </c>
      <c r="G52" s="321" t="str">
        <f t="shared" si="1"/>
        <v>项</v>
      </c>
    </row>
    <row r="53" s="314" customFormat="1" ht="36" customHeight="1" spans="1:7">
      <c r="A53" s="339" t="s">
        <v>2659</v>
      </c>
      <c r="B53" s="340" t="s">
        <v>2660</v>
      </c>
      <c r="C53" s="341"/>
      <c r="D53" s="341"/>
      <c r="E53" s="342" t="str">
        <f t="shared" si="2"/>
        <v/>
      </c>
      <c r="F53" s="337" t="str">
        <f t="shared" si="0"/>
        <v>否</v>
      </c>
      <c r="G53" s="321" t="str">
        <f t="shared" si="1"/>
        <v>项</v>
      </c>
    </row>
    <row r="54" s="314" customFormat="1" ht="36" customHeight="1" spans="1:7">
      <c r="A54" s="339" t="s">
        <v>2661</v>
      </c>
      <c r="B54" s="340" t="s">
        <v>2662</v>
      </c>
      <c r="C54" s="341"/>
      <c r="D54" s="341"/>
      <c r="E54" s="342" t="str">
        <f t="shared" si="2"/>
        <v/>
      </c>
      <c r="F54" s="337" t="str">
        <f t="shared" si="0"/>
        <v>否</v>
      </c>
      <c r="G54" s="321" t="str">
        <f t="shared" si="1"/>
        <v>项</v>
      </c>
    </row>
    <row r="55" s="314" customFormat="1" ht="36" customHeight="1" spans="1:7">
      <c r="A55" s="339" t="s">
        <v>2663</v>
      </c>
      <c r="B55" s="340" t="s">
        <v>2664</v>
      </c>
      <c r="C55" s="341"/>
      <c r="D55" s="341"/>
      <c r="E55" s="342" t="str">
        <f t="shared" si="2"/>
        <v/>
      </c>
      <c r="F55" s="337" t="str">
        <f t="shared" si="0"/>
        <v>否</v>
      </c>
      <c r="G55" s="321" t="str">
        <f t="shared" si="1"/>
        <v>项</v>
      </c>
    </row>
    <row r="56" s="314" customFormat="1" ht="36" customHeight="1" spans="1:7">
      <c r="A56" s="339" t="s">
        <v>2665</v>
      </c>
      <c r="B56" s="340" t="s">
        <v>3060</v>
      </c>
      <c r="C56" s="341">
        <v>540</v>
      </c>
      <c r="D56" s="341">
        <v>2897</v>
      </c>
      <c r="E56" s="342">
        <v>4.365</v>
      </c>
      <c r="F56" s="337"/>
      <c r="G56" s="321"/>
    </row>
    <row r="57" s="314" customFormat="1" ht="36" customHeight="1" spans="1:7">
      <c r="A57" s="339" t="s">
        <v>2667</v>
      </c>
      <c r="B57" s="340" t="s">
        <v>3061</v>
      </c>
      <c r="C57" s="341">
        <v>24</v>
      </c>
      <c r="D57" s="341">
        <v>26</v>
      </c>
      <c r="E57" s="342">
        <v>0.083</v>
      </c>
      <c r="F57" s="337"/>
      <c r="G57" s="321"/>
    </row>
    <row r="58" s="314" customFormat="1" ht="36" customHeight="1" spans="1:7">
      <c r="A58" s="339" t="s">
        <v>2669</v>
      </c>
      <c r="B58" s="340" t="s">
        <v>3062</v>
      </c>
      <c r="C58" s="341">
        <v>128</v>
      </c>
      <c r="D58" s="341">
        <v>289</v>
      </c>
      <c r="E58" s="342">
        <v>1.258</v>
      </c>
      <c r="F58" s="337"/>
      <c r="G58" s="321"/>
    </row>
    <row r="59" s="314" customFormat="1" ht="36" customHeight="1" spans="1:7">
      <c r="A59" s="339" t="s">
        <v>2671</v>
      </c>
      <c r="B59" s="338" t="s">
        <v>2672</v>
      </c>
      <c r="C59" s="343">
        <v>106</v>
      </c>
      <c r="D59" s="343">
        <v>17</v>
      </c>
      <c r="E59" s="344">
        <v>-0.84</v>
      </c>
      <c r="F59" s="337" t="str">
        <f t="shared" ref="F59:F70" si="3">IF(LEN(A59)=3,"是",IF(B59&lt;&gt;"",IF(SUM(C59:D59)&lt;&gt;0,"是","否"),"是"))</f>
        <v>是</v>
      </c>
      <c r="G59" s="321" t="str">
        <f t="shared" ref="G59:G70" si="4">IF(LEN(A59)=3,"类",IF(LEN(A59)=5,"款","项"))</f>
        <v>项</v>
      </c>
    </row>
    <row r="60" s="314" customFormat="1" ht="36" customHeight="1" spans="1:7">
      <c r="A60" s="333" t="s">
        <v>2673</v>
      </c>
      <c r="B60" s="345" t="s">
        <v>2674</v>
      </c>
      <c r="C60" s="346">
        <f>SUM(C61:C63)</f>
        <v>0</v>
      </c>
      <c r="D60" s="346">
        <f>SUM(D61:D63)</f>
        <v>0</v>
      </c>
      <c r="E60" s="347" t="str">
        <f t="shared" ref="E60:E70" si="5">IF(C60&gt;0,D60/C60-1,IF(C60&lt;0,-(D60/C60-1),""))</f>
        <v/>
      </c>
      <c r="F60" s="337" t="str">
        <f t="shared" si="3"/>
        <v>否</v>
      </c>
      <c r="G60" s="321" t="str">
        <f t="shared" si="4"/>
        <v>款</v>
      </c>
    </row>
    <row r="61" s="314" customFormat="1" ht="36" customHeight="1" spans="1:7">
      <c r="A61" s="339" t="s">
        <v>2675</v>
      </c>
      <c r="B61" s="340" t="s">
        <v>2644</v>
      </c>
      <c r="C61" s="341"/>
      <c r="D61" s="341"/>
      <c r="E61" s="342" t="str">
        <f t="shared" si="5"/>
        <v/>
      </c>
      <c r="F61" s="337" t="str">
        <f t="shared" si="3"/>
        <v>否</v>
      </c>
      <c r="G61" s="321" t="str">
        <f t="shared" si="4"/>
        <v>项</v>
      </c>
    </row>
    <row r="62" s="314" customFormat="1" ht="36" customHeight="1" spans="1:7">
      <c r="A62" s="339" t="s">
        <v>2676</v>
      </c>
      <c r="B62" s="340" t="s">
        <v>2646</v>
      </c>
      <c r="C62" s="341"/>
      <c r="D62" s="341"/>
      <c r="E62" s="342" t="str">
        <f t="shared" si="5"/>
        <v/>
      </c>
      <c r="F62" s="337" t="str">
        <f t="shared" si="3"/>
        <v>否</v>
      </c>
      <c r="G62" s="321" t="str">
        <f t="shared" si="4"/>
        <v>项</v>
      </c>
    </row>
    <row r="63" s="314" customFormat="1" ht="36" customHeight="1" spans="1:7">
      <c r="A63" s="339" t="s">
        <v>2677</v>
      </c>
      <c r="B63" s="340" t="s">
        <v>2678</v>
      </c>
      <c r="C63" s="341"/>
      <c r="D63" s="341"/>
      <c r="E63" s="342" t="str">
        <f t="shared" si="5"/>
        <v/>
      </c>
      <c r="F63" s="337" t="str">
        <f t="shared" si="3"/>
        <v>否</v>
      </c>
      <c r="G63" s="321" t="str">
        <f t="shared" si="4"/>
        <v>项</v>
      </c>
    </row>
    <row r="64" s="314" customFormat="1" ht="36" customHeight="1" spans="1:7">
      <c r="A64" s="333" t="s">
        <v>2679</v>
      </c>
      <c r="B64" s="345" t="s">
        <v>2680</v>
      </c>
      <c r="C64" s="346"/>
      <c r="D64" s="346"/>
      <c r="E64" s="347" t="str">
        <f t="shared" si="5"/>
        <v/>
      </c>
      <c r="F64" s="337" t="str">
        <f t="shared" si="3"/>
        <v>否</v>
      </c>
      <c r="G64" s="321" t="str">
        <f t="shared" si="4"/>
        <v>款</v>
      </c>
    </row>
    <row r="65" s="314" customFormat="1" ht="36" customHeight="1" spans="1:7">
      <c r="A65" s="333" t="s">
        <v>2681</v>
      </c>
      <c r="B65" s="345" t="s">
        <v>2682</v>
      </c>
      <c r="C65" s="346">
        <f>SUM(C66:C70)</f>
        <v>0</v>
      </c>
      <c r="D65" s="346">
        <f>SUM(D66:D70)</f>
        <v>0</v>
      </c>
      <c r="E65" s="347" t="str">
        <f t="shared" si="5"/>
        <v/>
      </c>
      <c r="F65" s="337" t="str">
        <f t="shared" si="3"/>
        <v>否</v>
      </c>
      <c r="G65" s="321" t="str">
        <f t="shared" si="4"/>
        <v>款</v>
      </c>
    </row>
    <row r="66" s="314" customFormat="1" ht="36" customHeight="1" spans="1:7">
      <c r="A66" s="339" t="s">
        <v>2683</v>
      </c>
      <c r="B66" s="340" t="s">
        <v>2684</v>
      </c>
      <c r="C66" s="341"/>
      <c r="D66" s="341"/>
      <c r="E66" s="342" t="str">
        <f t="shared" si="5"/>
        <v/>
      </c>
      <c r="F66" s="337" t="str">
        <f t="shared" si="3"/>
        <v>否</v>
      </c>
      <c r="G66" s="321" t="str">
        <f t="shared" si="4"/>
        <v>项</v>
      </c>
    </row>
    <row r="67" s="314" customFormat="1" ht="36" customHeight="1" spans="1:7">
      <c r="A67" s="339" t="s">
        <v>2685</v>
      </c>
      <c r="B67" s="340" t="s">
        <v>2686</v>
      </c>
      <c r="C67" s="341"/>
      <c r="D67" s="341"/>
      <c r="E67" s="342" t="str">
        <f t="shared" si="5"/>
        <v/>
      </c>
      <c r="F67" s="337" t="str">
        <f t="shared" si="3"/>
        <v>否</v>
      </c>
      <c r="G67" s="321" t="str">
        <f t="shared" si="4"/>
        <v>项</v>
      </c>
    </row>
    <row r="68" s="314" customFormat="1" ht="36" customHeight="1" spans="1:7">
      <c r="A68" s="339" t="s">
        <v>2687</v>
      </c>
      <c r="B68" s="340" t="s">
        <v>2688</v>
      </c>
      <c r="C68" s="341"/>
      <c r="D68" s="341"/>
      <c r="E68" s="342" t="str">
        <f t="shared" si="5"/>
        <v/>
      </c>
      <c r="F68" s="337" t="str">
        <f t="shared" si="3"/>
        <v>否</v>
      </c>
      <c r="G68" s="321" t="str">
        <f t="shared" si="4"/>
        <v>项</v>
      </c>
    </row>
    <row r="69" s="314" customFormat="1" ht="36" customHeight="1" spans="1:7">
      <c r="A69" s="339" t="s">
        <v>2689</v>
      </c>
      <c r="B69" s="340" t="s">
        <v>2690</v>
      </c>
      <c r="C69" s="341"/>
      <c r="D69" s="341"/>
      <c r="E69" s="342" t="str">
        <f t="shared" si="5"/>
        <v/>
      </c>
      <c r="F69" s="337" t="str">
        <f t="shared" si="3"/>
        <v>否</v>
      </c>
      <c r="G69" s="321" t="str">
        <f t="shared" si="4"/>
        <v>项</v>
      </c>
    </row>
    <row r="70" s="314" customFormat="1" ht="36" customHeight="1" spans="1:7">
      <c r="A70" s="339" t="s">
        <v>2691</v>
      </c>
      <c r="B70" s="340" t="s">
        <v>2692</v>
      </c>
      <c r="C70" s="341"/>
      <c r="D70" s="341"/>
      <c r="E70" s="342" t="str">
        <f t="shared" si="5"/>
        <v/>
      </c>
      <c r="F70" s="337" t="str">
        <f t="shared" si="3"/>
        <v>否</v>
      </c>
      <c r="G70" s="321" t="str">
        <f t="shared" si="4"/>
        <v>项</v>
      </c>
    </row>
    <row r="71" s="314" customFormat="1" ht="36" customHeight="1" spans="1:7">
      <c r="A71" s="333" t="s">
        <v>2693</v>
      </c>
      <c r="B71" s="345" t="s">
        <v>2694</v>
      </c>
      <c r="C71" s="346">
        <v>251</v>
      </c>
      <c r="D71" s="346">
        <v>822</v>
      </c>
      <c r="E71" s="347">
        <v>2.275</v>
      </c>
      <c r="F71" s="337" t="str">
        <f t="shared" ref="F71:F134" si="6">IF(LEN(A71)=3,"是",IF(B71&lt;&gt;"",IF(SUM(C71:D71)&lt;&gt;0,"是","否"),"是"))</f>
        <v>是</v>
      </c>
      <c r="G71" s="321" t="str">
        <f t="shared" ref="G71:G134" si="7">IF(LEN(A71)=3,"类",IF(LEN(A71)=5,"款","项"))</f>
        <v>款</v>
      </c>
    </row>
    <row r="72" s="314" customFormat="1" ht="36" customHeight="1" spans="1:7">
      <c r="A72" s="339" t="s">
        <v>2695</v>
      </c>
      <c r="B72" s="340" t="s">
        <v>2696</v>
      </c>
      <c r="C72" s="341"/>
      <c r="D72" s="341"/>
      <c r="E72" s="342" t="str">
        <f t="shared" ref="E71:E134" si="8">IF(C72&gt;0,D72/C72-1,IF(C72&lt;0,-(D72/C72-1),""))</f>
        <v/>
      </c>
      <c r="F72" s="337" t="str">
        <f t="shared" si="6"/>
        <v>否</v>
      </c>
      <c r="G72" s="321" t="str">
        <f t="shared" si="7"/>
        <v>项</v>
      </c>
    </row>
    <row r="73" s="314" customFormat="1" ht="36" customHeight="1" spans="1:7">
      <c r="A73" s="339" t="s">
        <v>2697</v>
      </c>
      <c r="B73" s="340" t="s">
        <v>2698</v>
      </c>
      <c r="C73" s="341"/>
      <c r="D73" s="341"/>
      <c r="E73" s="342" t="str">
        <f t="shared" si="8"/>
        <v/>
      </c>
      <c r="F73" s="337" t="str">
        <f t="shared" si="6"/>
        <v>否</v>
      </c>
      <c r="G73" s="321" t="str">
        <f t="shared" si="7"/>
        <v>项</v>
      </c>
    </row>
    <row r="74" s="314" customFormat="1" ht="36" customHeight="1" spans="1:7">
      <c r="A74" s="339" t="s">
        <v>2699</v>
      </c>
      <c r="B74" s="340" t="s">
        <v>2700</v>
      </c>
      <c r="C74" s="341">
        <v>251</v>
      </c>
      <c r="D74" s="341">
        <v>822</v>
      </c>
      <c r="E74" s="342">
        <v>2.275</v>
      </c>
      <c r="F74" s="337" t="str">
        <f t="shared" si="6"/>
        <v>是</v>
      </c>
      <c r="G74" s="321" t="str">
        <f t="shared" si="7"/>
        <v>项</v>
      </c>
    </row>
    <row r="75" s="314" customFormat="1" ht="36" customHeight="1" spans="1:7">
      <c r="A75" s="333" t="s">
        <v>2701</v>
      </c>
      <c r="B75" s="345" t="s">
        <v>2702</v>
      </c>
      <c r="C75" s="346">
        <f>SUM(C76:C78)</f>
        <v>0</v>
      </c>
      <c r="D75" s="346">
        <f>SUM(D76:D78)</f>
        <v>0</v>
      </c>
      <c r="E75" s="347" t="str">
        <f t="shared" si="8"/>
        <v/>
      </c>
      <c r="F75" s="337" t="str">
        <f t="shared" si="6"/>
        <v>否</v>
      </c>
      <c r="G75" s="321" t="str">
        <f t="shared" si="7"/>
        <v>款</v>
      </c>
    </row>
    <row r="76" s="314" customFormat="1" ht="36" customHeight="1" spans="1:7">
      <c r="A76" s="339" t="s">
        <v>2703</v>
      </c>
      <c r="B76" s="340" t="s">
        <v>2644</v>
      </c>
      <c r="C76" s="341"/>
      <c r="D76" s="341"/>
      <c r="E76" s="342" t="str">
        <f t="shared" si="8"/>
        <v/>
      </c>
      <c r="F76" s="337" t="str">
        <f t="shared" si="6"/>
        <v>否</v>
      </c>
      <c r="G76" s="321" t="str">
        <f t="shared" si="7"/>
        <v>项</v>
      </c>
    </row>
    <row r="77" s="314" customFormat="1" ht="36" customHeight="1" spans="1:7">
      <c r="A77" s="339" t="s">
        <v>2704</v>
      </c>
      <c r="B77" s="340" t="s">
        <v>2646</v>
      </c>
      <c r="C77" s="341"/>
      <c r="D77" s="341"/>
      <c r="E77" s="342" t="str">
        <f t="shared" si="8"/>
        <v/>
      </c>
      <c r="F77" s="337" t="str">
        <f t="shared" si="6"/>
        <v>否</v>
      </c>
      <c r="G77" s="321" t="str">
        <f t="shared" si="7"/>
        <v>项</v>
      </c>
    </row>
    <row r="78" s="314" customFormat="1" ht="36" customHeight="1" spans="1:7">
      <c r="A78" s="339" t="s">
        <v>2705</v>
      </c>
      <c r="B78" s="340" t="s">
        <v>2706</v>
      </c>
      <c r="C78" s="341"/>
      <c r="D78" s="341"/>
      <c r="E78" s="342" t="str">
        <f t="shared" si="8"/>
        <v/>
      </c>
      <c r="F78" s="337" t="str">
        <f t="shared" si="6"/>
        <v>否</v>
      </c>
      <c r="G78" s="321" t="str">
        <f t="shared" si="7"/>
        <v>项</v>
      </c>
    </row>
    <row r="79" s="314" customFormat="1" ht="36" customHeight="1" spans="1:7">
      <c r="A79" s="333" t="s">
        <v>2707</v>
      </c>
      <c r="B79" s="345" t="s">
        <v>2708</v>
      </c>
      <c r="C79" s="346">
        <f>SUM(C80:C82)</f>
        <v>0</v>
      </c>
      <c r="D79" s="346">
        <f>SUM(D80:D82)</f>
        <v>0</v>
      </c>
      <c r="E79" s="347" t="str">
        <f t="shared" si="8"/>
        <v/>
      </c>
      <c r="F79" s="337" t="str">
        <f t="shared" si="6"/>
        <v>否</v>
      </c>
      <c r="G79" s="321" t="str">
        <f t="shared" si="7"/>
        <v>款</v>
      </c>
    </row>
    <row r="80" s="314" customFormat="1" ht="36" customHeight="1" spans="1:7">
      <c r="A80" s="339" t="s">
        <v>2709</v>
      </c>
      <c r="B80" s="340" t="s">
        <v>2644</v>
      </c>
      <c r="C80" s="341"/>
      <c r="D80" s="341"/>
      <c r="E80" s="342" t="str">
        <f t="shared" si="8"/>
        <v/>
      </c>
      <c r="F80" s="337" t="str">
        <f t="shared" si="6"/>
        <v>否</v>
      </c>
      <c r="G80" s="321" t="str">
        <f t="shared" si="7"/>
        <v>项</v>
      </c>
    </row>
    <row r="81" s="314" customFormat="1" ht="36" customHeight="1" spans="1:7">
      <c r="A81" s="339" t="s">
        <v>2710</v>
      </c>
      <c r="B81" s="340" t="s">
        <v>2646</v>
      </c>
      <c r="C81" s="341"/>
      <c r="D81" s="341"/>
      <c r="E81" s="342" t="str">
        <f t="shared" si="8"/>
        <v/>
      </c>
      <c r="F81" s="337" t="str">
        <f t="shared" si="6"/>
        <v>否</v>
      </c>
      <c r="G81" s="321" t="str">
        <f t="shared" si="7"/>
        <v>项</v>
      </c>
    </row>
    <row r="82" s="314" customFormat="1" ht="36" customHeight="1" spans="1:7">
      <c r="A82" s="339" t="s">
        <v>2711</v>
      </c>
      <c r="B82" s="340" t="s">
        <v>2712</v>
      </c>
      <c r="C82" s="341"/>
      <c r="D82" s="341"/>
      <c r="E82" s="342" t="str">
        <f t="shared" si="8"/>
        <v/>
      </c>
      <c r="F82" s="337" t="str">
        <f t="shared" si="6"/>
        <v>否</v>
      </c>
      <c r="G82" s="321" t="str">
        <f t="shared" si="7"/>
        <v>项</v>
      </c>
    </row>
    <row r="83" s="314" customFormat="1" ht="36" customHeight="1" spans="1:7">
      <c r="A83" s="333" t="s">
        <v>2713</v>
      </c>
      <c r="B83" s="345" t="s">
        <v>2714</v>
      </c>
      <c r="C83" s="346">
        <f>SUM(C84:C88)</f>
        <v>0</v>
      </c>
      <c r="D83" s="346">
        <f>SUM(D84:D88)</f>
        <v>0</v>
      </c>
      <c r="E83" s="347" t="str">
        <f t="shared" si="8"/>
        <v/>
      </c>
      <c r="F83" s="337" t="str">
        <f t="shared" si="6"/>
        <v>否</v>
      </c>
      <c r="G83" s="321" t="str">
        <f t="shared" si="7"/>
        <v>款</v>
      </c>
    </row>
    <row r="84" s="314" customFormat="1" ht="36" customHeight="1" spans="1:7">
      <c r="A84" s="339" t="s">
        <v>2715</v>
      </c>
      <c r="B84" s="340" t="s">
        <v>2684</v>
      </c>
      <c r="C84" s="341"/>
      <c r="D84" s="341"/>
      <c r="E84" s="342" t="str">
        <f t="shared" si="8"/>
        <v/>
      </c>
      <c r="F84" s="337" t="str">
        <f t="shared" si="6"/>
        <v>否</v>
      </c>
      <c r="G84" s="321" t="str">
        <f t="shared" si="7"/>
        <v>项</v>
      </c>
    </row>
    <row r="85" s="314" customFormat="1" ht="36" customHeight="1" spans="1:7">
      <c r="A85" s="339" t="s">
        <v>2716</v>
      </c>
      <c r="B85" s="340" t="s">
        <v>2686</v>
      </c>
      <c r="C85" s="341"/>
      <c r="D85" s="341"/>
      <c r="E85" s="342" t="str">
        <f t="shared" si="8"/>
        <v/>
      </c>
      <c r="F85" s="337" t="str">
        <f t="shared" si="6"/>
        <v>否</v>
      </c>
      <c r="G85" s="321" t="str">
        <f t="shared" si="7"/>
        <v>项</v>
      </c>
    </row>
    <row r="86" s="314" customFormat="1" ht="36" customHeight="1" spans="1:7">
      <c r="A86" s="339" t="s">
        <v>2717</v>
      </c>
      <c r="B86" s="340" t="s">
        <v>2688</v>
      </c>
      <c r="C86" s="341"/>
      <c r="D86" s="341"/>
      <c r="E86" s="342" t="str">
        <f t="shared" si="8"/>
        <v/>
      </c>
      <c r="F86" s="337" t="str">
        <f t="shared" si="6"/>
        <v>否</v>
      </c>
      <c r="G86" s="321" t="str">
        <f t="shared" si="7"/>
        <v>项</v>
      </c>
    </row>
    <row r="87" s="314" customFormat="1" ht="36" customHeight="1" spans="1:7">
      <c r="A87" s="339" t="s">
        <v>2718</v>
      </c>
      <c r="B87" s="340" t="s">
        <v>2690</v>
      </c>
      <c r="C87" s="341"/>
      <c r="D87" s="341"/>
      <c r="E87" s="342" t="str">
        <f t="shared" si="8"/>
        <v/>
      </c>
      <c r="F87" s="337" t="str">
        <f t="shared" si="6"/>
        <v>否</v>
      </c>
      <c r="G87" s="321" t="str">
        <f t="shared" si="7"/>
        <v>项</v>
      </c>
    </row>
    <row r="88" s="314" customFormat="1" ht="36" customHeight="1" spans="1:7">
      <c r="A88" s="339" t="s">
        <v>2719</v>
      </c>
      <c r="B88" s="340" t="s">
        <v>2720</v>
      </c>
      <c r="C88" s="341"/>
      <c r="D88" s="341"/>
      <c r="E88" s="342" t="str">
        <f t="shared" si="8"/>
        <v/>
      </c>
      <c r="F88" s="337" t="str">
        <f t="shared" si="6"/>
        <v>否</v>
      </c>
      <c r="G88" s="321" t="str">
        <f t="shared" si="7"/>
        <v>项</v>
      </c>
    </row>
    <row r="89" s="314" customFormat="1" ht="36" customHeight="1" spans="1:7">
      <c r="A89" s="333" t="s">
        <v>2721</v>
      </c>
      <c r="B89" s="345" t="s">
        <v>2722</v>
      </c>
      <c r="C89" s="346">
        <f>SUM(C90:C91)</f>
        <v>0</v>
      </c>
      <c r="D89" s="346">
        <f>SUM(D90:D91)</f>
        <v>0</v>
      </c>
      <c r="E89" s="347" t="str">
        <f t="shared" si="8"/>
        <v/>
      </c>
      <c r="F89" s="337" t="str">
        <f t="shared" si="6"/>
        <v>否</v>
      </c>
      <c r="G89" s="321" t="str">
        <f t="shared" si="7"/>
        <v>款</v>
      </c>
    </row>
    <row r="90" s="314" customFormat="1" ht="36" customHeight="1" spans="1:7">
      <c r="A90" s="339" t="s">
        <v>2723</v>
      </c>
      <c r="B90" s="340" t="s">
        <v>2696</v>
      </c>
      <c r="C90" s="341"/>
      <c r="D90" s="341"/>
      <c r="E90" s="342" t="str">
        <f t="shared" si="8"/>
        <v/>
      </c>
      <c r="F90" s="337" t="str">
        <f t="shared" si="6"/>
        <v>否</v>
      </c>
      <c r="G90" s="321" t="str">
        <f t="shared" si="7"/>
        <v>项</v>
      </c>
    </row>
    <row r="91" s="314" customFormat="1" ht="36" customHeight="1" spans="1:7">
      <c r="A91" s="339" t="s">
        <v>2724</v>
      </c>
      <c r="B91" s="340" t="s">
        <v>2725</v>
      </c>
      <c r="C91" s="341"/>
      <c r="D91" s="341"/>
      <c r="E91" s="342" t="str">
        <f t="shared" si="8"/>
        <v/>
      </c>
      <c r="F91" s="337" t="str">
        <f t="shared" si="6"/>
        <v>否</v>
      </c>
      <c r="G91" s="321" t="str">
        <f t="shared" si="7"/>
        <v>项</v>
      </c>
    </row>
    <row r="92" s="314" customFormat="1" ht="36" customHeight="1" spans="1:7">
      <c r="A92" s="333" t="s">
        <v>2726</v>
      </c>
      <c r="B92" s="345" t="s">
        <v>2727</v>
      </c>
      <c r="C92" s="346">
        <f>SUM(C93:C100)</f>
        <v>0</v>
      </c>
      <c r="D92" s="346">
        <f>SUM(D93:D100)</f>
        <v>0</v>
      </c>
      <c r="E92" s="347" t="str">
        <f t="shared" si="8"/>
        <v/>
      </c>
      <c r="F92" s="337" t="str">
        <f t="shared" si="6"/>
        <v>否</v>
      </c>
      <c r="G92" s="321" t="str">
        <f t="shared" si="7"/>
        <v>款</v>
      </c>
    </row>
    <row r="93" s="314" customFormat="1" ht="36" customHeight="1" spans="1:7">
      <c r="A93" s="339" t="s">
        <v>2728</v>
      </c>
      <c r="B93" s="340" t="s">
        <v>2644</v>
      </c>
      <c r="C93" s="341"/>
      <c r="D93" s="341"/>
      <c r="E93" s="342" t="str">
        <f t="shared" si="8"/>
        <v/>
      </c>
      <c r="F93" s="337" t="str">
        <f t="shared" si="6"/>
        <v>否</v>
      </c>
      <c r="G93" s="321" t="str">
        <f t="shared" si="7"/>
        <v>项</v>
      </c>
    </row>
    <row r="94" s="314" customFormat="1" ht="36" customHeight="1" spans="1:7">
      <c r="A94" s="339" t="s">
        <v>2729</v>
      </c>
      <c r="B94" s="340" t="s">
        <v>2646</v>
      </c>
      <c r="C94" s="341"/>
      <c r="D94" s="341"/>
      <c r="E94" s="342" t="str">
        <f t="shared" si="8"/>
        <v/>
      </c>
      <c r="F94" s="337" t="str">
        <f t="shared" si="6"/>
        <v>否</v>
      </c>
      <c r="G94" s="321" t="str">
        <f t="shared" si="7"/>
        <v>项</v>
      </c>
    </row>
    <row r="95" s="314" customFormat="1" ht="36" customHeight="1" spans="1:7">
      <c r="A95" s="339" t="s">
        <v>2730</v>
      </c>
      <c r="B95" s="340" t="s">
        <v>2648</v>
      </c>
      <c r="C95" s="341"/>
      <c r="D95" s="341"/>
      <c r="E95" s="342" t="str">
        <f t="shared" si="8"/>
        <v/>
      </c>
      <c r="F95" s="337" t="str">
        <f t="shared" si="6"/>
        <v>否</v>
      </c>
      <c r="G95" s="321" t="str">
        <f t="shared" si="7"/>
        <v>项</v>
      </c>
    </row>
    <row r="96" s="314" customFormat="1" ht="36" customHeight="1" spans="1:7">
      <c r="A96" s="339" t="s">
        <v>2731</v>
      </c>
      <c r="B96" s="340" t="s">
        <v>2650</v>
      </c>
      <c r="C96" s="341"/>
      <c r="D96" s="341"/>
      <c r="E96" s="342" t="str">
        <f t="shared" si="8"/>
        <v/>
      </c>
      <c r="F96" s="337" t="str">
        <f t="shared" si="6"/>
        <v>否</v>
      </c>
      <c r="G96" s="321" t="str">
        <f t="shared" si="7"/>
        <v>项</v>
      </c>
    </row>
    <row r="97" s="314" customFormat="1" ht="36" customHeight="1" spans="1:7">
      <c r="A97" s="339" t="s">
        <v>2732</v>
      </c>
      <c r="B97" s="340" t="s">
        <v>2656</v>
      </c>
      <c r="C97" s="341"/>
      <c r="D97" s="341"/>
      <c r="E97" s="342" t="str">
        <f t="shared" si="8"/>
        <v/>
      </c>
      <c r="F97" s="337" t="str">
        <f t="shared" si="6"/>
        <v>否</v>
      </c>
      <c r="G97" s="321" t="str">
        <f t="shared" si="7"/>
        <v>项</v>
      </c>
    </row>
    <row r="98" s="314" customFormat="1" ht="36" customHeight="1" spans="1:7">
      <c r="A98" s="339" t="s">
        <v>2733</v>
      </c>
      <c r="B98" s="340" t="s">
        <v>2660</v>
      </c>
      <c r="C98" s="341"/>
      <c r="D98" s="341"/>
      <c r="E98" s="342" t="str">
        <f t="shared" si="8"/>
        <v/>
      </c>
      <c r="F98" s="337" t="str">
        <f t="shared" si="6"/>
        <v>否</v>
      </c>
      <c r="G98" s="321" t="str">
        <f t="shared" si="7"/>
        <v>项</v>
      </c>
    </row>
    <row r="99" s="314" customFormat="1" ht="36" customHeight="1" spans="1:7">
      <c r="A99" s="339" t="s">
        <v>2734</v>
      </c>
      <c r="B99" s="340" t="s">
        <v>2662</v>
      </c>
      <c r="C99" s="341"/>
      <c r="D99" s="341"/>
      <c r="E99" s="342" t="str">
        <f t="shared" si="8"/>
        <v/>
      </c>
      <c r="F99" s="337" t="str">
        <f t="shared" si="6"/>
        <v>否</v>
      </c>
      <c r="G99" s="321" t="str">
        <f t="shared" si="7"/>
        <v>项</v>
      </c>
    </row>
    <row r="100" s="314" customFormat="1" ht="36" customHeight="1" spans="1:7">
      <c r="A100" s="339" t="s">
        <v>2735</v>
      </c>
      <c r="B100" s="340" t="s">
        <v>2736</v>
      </c>
      <c r="C100" s="341"/>
      <c r="D100" s="341"/>
      <c r="E100" s="342" t="str">
        <f t="shared" si="8"/>
        <v/>
      </c>
      <c r="F100" s="337" t="str">
        <f t="shared" si="6"/>
        <v>否</v>
      </c>
      <c r="G100" s="321" t="str">
        <f t="shared" si="7"/>
        <v>项</v>
      </c>
    </row>
    <row r="101" s="314" customFormat="1" ht="36" customHeight="1" spans="1:7">
      <c r="A101" s="333" t="s">
        <v>95</v>
      </c>
      <c r="B101" s="334" t="s">
        <v>2737</v>
      </c>
      <c r="C101" s="335">
        <v>731</v>
      </c>
      <c r="D101" s="335">
        <v>2111</v>
      </c>
      <c r="E101" s="336">
        <v>1.888</v>
      </c>
      <c r="F101" s="337" t="str">
        <f t="shared" si="6"/>
        <v>是</v>
      </c>
      <c r="G101" s="321" t="str">
        <f t="shared" si="7"/>
        <v>类</v>
      </c>
    </row>
    <row r="102" s="314" customFormat="1" ht="36" customHeight="1" spans="1:7">
      <c r="A102" s="333" t="s">
        <v>2738</v>
      </c>
      <c r="B102" s="334" t="s">
        <v>2739</v>
      </c>
      <c r="C102" s="335">
        <v>731</v>
      </c>
      <c r="D102" s="335">
        <v>1695</v>
      </c>
      <c r="E102" s="336">
        <v>1.319</v>
      </c>
      <c r="F102" s="337" t="str">
        <f t="shared" si="6"/>
        <v>是</v>
      </c>
      <c r="G102" s="321" t="str">
        <f t="shared" si="7"/>
        <v>款</v>
      </c>
    </row>
    <row r="103" s="314" customFormat="1" ht="36" customHeight="1" spans="1:7">
      <c r="A103" s="339" t="s">
        <v>2740</v>
      </c>
      <c r="B103" s="340" t="s">
        <v>2614</v>
      </c>
      <c r="C103" s="341">
        <v>410</v>
      </c>
      <c r="D103" s="341">
        <v>1252</v>
      </c>
      <c r="E103" s="342">
        <v>2.054</v>
      </c>
      <c r="F103" s="337" t="str">
        <f t="shared" si="6"/>
        <v>是</v>
      </c>
      <c r="G103" s="321" t="str">
        <f t="shared" si="7"/>
        <v>项</v>
      </c>
    </row>
    <row r="104" s="314" customFormat="1" ht="36" customHeight="1" spans="1:7">
      <c r="A104" s="339" t="s">
        <v>2741</v>
      </c>
      <c r="B104" s="340" t="s">
        <v>2742</v>
      </c>
      <c r="C104" s="341"/>
      <c r="D104" s="341"/>
      <c r="E104" s="342" t="str">
        <f t="shared" si="8"/>
        <v/>
      </c>
      <c r="F104" s="337" t="str">
        <f t="shared" si="6"/>
        <v>否</v>
      </c>
      <c r="G104" s="321" t="str">
        <f t="shared" si="7"/>
        <v>项</v>
      </c>
    </row>
    <row r="105" s="314" customFormat="1" ht="36" customHeight="1" spans="1:7">
      <c r="A105" s="339" t="s">
        <v>2743</v>
      </c>
      <c r="B105" s="340" t="s">
        <v>2744</v>
      </c>
      <c r="C105" s="341"/>
      <c r="D105" s="341"/>
      <c r="E105" s="342" t="str">
        <f t="shared" si="8"/>
        <v/>
      </c>
      <c r="F105" s="337" t="str">
        <f t="shared" si="6"/>
        <v>否</v>
      </c>
      <c r="G105" s="321" t="str">
        <f t="shared" si="7"/>
        <v>项</v>
      </c>
    </row>
    <row r="106" s="314" customFormat="1" ht="36" customHeight="1" spans="1:7">
      <c r="A106" s="339" t="s">
        <v>2745</v>
      </c>
      <c r="B106" s="338" t="s">
        <v>2746</v>
      </c>
      <c r="C106" s="343">
        <v>321</v>
      </c>
      <c r="D106" s="343">
        <v>443</v>
      </c>
      <c r="E106" s="344">
        <v>0.38</v>
      </c>
      <c r="F106" s="337" t="str">
        <f t="shared" si="6"/>
        <v>是</v>
      </c>
      <c r="G106" s="321" t="str">
        <f t="shared" si="7"/>
        <v>项</v>
      </c>
    </row>
    <row r="107" s="314" customFormat="1" ht="36" customHeight="1" spans="1:7">
      <c r="A107" s="333" t="s">
        <v>2747</v>
      </c>
      <c r="B107" s="345" t="s">
        <v>2748</v>
      </c>
      <c r="C107" s="346">
        <f>SUM(C108:C111)</f>
        <v>0</v>
      </c>
      <c r="D107" s="346">
        <f>SUM(D108:D111)</f>
        <v>0</v>
      </c>
      <c r="E107" s="347" t="str">
        <f t="shared" si="8"/>
        <v/>
      </c>
      <c r="F107" s="337" t="str">
        <f t="shared" si="6"/>
        <v>否</v>
      </c>
      <c r="G107" s="321" t="str">
        <f t="shared" si="7"/>
        <v>款</v>
      </c>
    </row>
    <row r="108" s="314" customFormat="1" ht="36" customHeight="1" spans="1:7">
      <c r="A108" s="339" t="s">
        <v>2749</v>
      </c>
      <c r="B108" s="340" t="s">
        <v>2614</v>
      </c>
      <c r="C108" s="341"/>
      <c r="D108" s="341"/>
      <c r="E108" s="342" t="str">
        <f t="shared" si="8"/>
        <v/>
      </c>
      <c r="F108" s="337" t="str">
        <f t="shared" si="6"/>
        <v>否</v>
      </c>
      <c r="G108" s="321" t="str">
        <f t="shared" si="7"/>
        <v>项</v>
      </c>
    </row>
    <row r="109" s="314" customFormat="1" ht="36" customHeight="1" spans="1:7">
      <c r="A109" s="339" t="s">
        <v>2750</v>
      </c>
      <c r="B109" s="340" t="s">
        <v>2742</v>
      </c>
      <c r="C109" s="341"/>
      <c r="D109" s="341"/>
      <c r="E109" s="342" t="str">
        <f t="shared" si="8"/>
        <v/>
      </c>
      <c r="F109" s="337" t="str">
        <f t="shared" si="6"/>
        <v>否</v>
      </c>
      <c r="G109" s="321" t="str">
        <f t="shared" si="7"/>
        <v>项</v>
      </c>
    </row>
    <row r="110" s="314" customFormat="1" ht="36" customHeight="1" spans="1:7">
      <c r="A110" s="339" t="s">
        <v>2751</v>
      </c>
      <c r="B110" s="340" t="s">
        <v>2752</v>
      </c>
      <c r="C110" s="341"/>
      <c r="D110" s="341"/>
      <c r="E110" s="342" t="str">
        <f t="shared" si="8"/>
        <v/>
      </c>
      <c r="F110" s="337" t="str">
        <f t="shared" si="6"/>
        <v>否</v>
      </c>
      <c r="G110" s="321" t="str">
        <f t="shared" si="7"/>
        <v>项</v>
      </c>
    </row>
    <row r="111" s="314" customFormat="1" ht="36" customHeight="1" spans="1:7">
      <c r="A111" s="339" t="s">
        <v>2753</v>
      </c>
      <c r="B111" s="340" t="s">
        <v>2754</v>
      </c>
      <c r="C111" s="341"/>
      <c r="D111" s="341"/>
      <c r="E111" s="342" t="str">
        <f t="shared" si="8"/>
        <v/>
      </c>
      <c r="F111" s="337" t="str">
        <f t="shared" si="6"/>
        <v>否</v>
      </c>
      <c r="G111" s="321" t="str">
        <f t="shared" si="7"/>
        <v>项</v>
      </c>
    </row>
    <row r="112" s="314" customFormat="1" ht="36" customHeight="1" spans="1:7">
      <c r="A112" s="333" t="s">
        <v>2755</v>
      </c>
      <c r="B112" s="334" t="s">
        <v>2756</v>
      </c>
      <c r="C112" s="335"/>
      <c r="D112" s="335"/>
      <c r="E112" s="336"/>
      <c r="F112" s="337" t="str">
        <f t="shared" si="6"/>
        <v>否</v>
      </c>
      <c r="G112" s="321" t="str">
        <f t="shared" si="7"/>
        <v>款</v>
      </c>
    </row>
    <row r="113" s="314" customFormat="1" ht="36" customHeight="1" spans="1:7">
      <c r="A113" s="339" t="s">
        <v>2757</v>
      </c>
      <c r="B113" s="340" t="s">
        <v>2758</v>
      </c>
      <c r="C113" s="341"/>
      <c r="D113" s="341"/>
      <c r="E113" s="342" t="str">
        <f t="shared" si="8"/>
        <v/>
      </c>
      <c r="F113" s="337" t="str">
        <f t="shared" si="6"/>
        <v>否</v>
      </c>
      <c r="G113" s="321" t="str">
        <f t="shared" si="7"/>
        <v>项</v>
      </c>
    </row>
    <row r="114" s="314" customFormat="1" ht="36" customHeight="1" spans="1:7">
      <c r="A114" s="339" t="s">
        <v>2759</v>
      </c>
      <c r="B114" s="340" t="s">
        <v>2760</v>
      </c>
      <c r="C114" s="341"/>
      <c r="D114" s="341"/>
      <c r="E114" s="342" t="str">
        <f t="shared" si="8"/>
        <v/>
      </c>
      <c r="F114" s="337" t="str">
        <f t="shared" si="6"/>
        <v>否</v>
      </c>
      <c r="G114" s="321" t="str">
        <f t="shared" si="7"/>
        <v>项</v>
      </c>
    </row>
    <row r="115" s="314" customFormat="1" ht="36" customHeight="1" spans="1:7">
      <c r="A115" s="339" t="s">
        <v>2761</v>
      </c>
      <c r="B115" s="340" t="s">
        <v>2762</v>
      </c>
      <c r="C115" s="341"/>
      <c r="D115" s="341"/>
      <c r="E115" s="342" t="str">
        <f t="shared" si="8"/>
        <v/>
      </c>
      <c r="F115" s="337" t="str">
        <f t="shared" si="6"/>
        <v>否</v>
      </c>
      <c r="G115" s="321" t="str">
        <f t="shared" si="7"/>
        <v>项</v>
      </c>
    </row>
    <row r="116" s="314" customFormat="1" ht="36" customHeight="1" spans="1:7">
      <c r="A116" s="339" t="s">
        <v>2763</v>
      </c>
      <c r="B116" s="338" t="s">
        <v>2764</v>
      </c>
      <c r="C116" s="343"/>
      <c r="D116" s="343"/>
      <c r="E116" s="344"/>
      <c r="F116" s="337" t="str">
        <f t="shared" si="6"/>
        <v>否</v>
      </c>
      <c r="G116" s="321" t="str">
        <f t="shared" si="7"/>
        <v>项</v>
      </c>
    </row>
    <row r="117" s="314" customFormat="1" ht="36" customHeight="1" spans="1:7">
      <c r="A117" s="349">
        <v>21370</v>
      </c>
      <c r="B117" s="345" t="s">
        <v>2765</v>
      </c>
      <c r="C117" s="346">
        <f>SUM(C118:C119)</f>
        <v>0</v>
      </c>
      <c r="D117" s="346">
        <f>SUM(D118:D119)</f>
        <v>0</v>
      </c>
      <c r="E117" s="347" t="str">
        <f t="shared" si="8"/>
        <v/>
      </c>
      <c r="F117" s="337" t="str">
        <f t="shared" si="6"/>
        <v>否</v>
      </c>
      <c r="G117" s="321" t="str">
        <f t="shared" si="7"/>
        <v>款</v>
      </c>
    </row>
    <row r="118" s="314" customFormat="1" ht="36" customHeight="1" spans="1:7">
      <c r="A118" s="350">
        <v>2137001</v>
      </c>
      <c r="B118" s="340" t="s">
        <v>2614</v>
      </c>
      <c r="C118" s="341"/>
      <c r="D118" s="341"/>
      <c r="E118" s="342" t="str">
        <f t="shared" si="8"/>
        <v/>
      </c>
      <c r="F118" s="337" t="str">
        <f t="shared" si="6"/>
        <v>否</v>
      </c>
      <c r="G118" s="321" t="str">
        <f t="shared" si="7"/>
        <v>项</v>
      </c>
    </row>
    <row r="119" s="314" customFormat="1" ht="36" customHeight="1" spans="1:7">
      <c r="A119" s="350">
        <v>2137099</v>
      </c>
      <c r="B119" s="340" t="s">
        <v>2766</v>
      </c>
      <c r="C119" s="341"/>
      <c r="D119" s="341"/>
      <c r="E119" s="342" t="str">
        <f t="shared" si="8"/>
        <v/>
      </c>
      <c r="F119" s="337" t="str">
        <f t="shared" si="6"/>
        <v>否</v>
      </c>
      <c r="G119" s="321" t="str">
        <f t="shared" si="7"/>
        <v>项</v>
      </c>
    </row>
    <row r="120" s="314" customFormat="1" ht="36" customHeight="1" spans="1:7">
      <c r="A120" s="349">
        <v>21371</v>
      </c>
      <c r="B120" s="345" t="s">
        <v>2767</v>
      </c>
      <c r="C120" s="346">
        <f>SUM(C121:C124)</f>
        <v>0</v>
      </c>
      <c r="D120" s="346">
        <f>SUM(D121:D124)</f>
        <v>0</v>
      </c>
      <c r="E120" s="347" t="str">
        <f t="shared" si="8"/>
        <v/>
      </c>
      <c r="F120" s="337" t="str">
        <f t="shared" si="6"/>
        <v>否</v>
      </c>
      <c r="G120" s="321" t="str">
        <f t="shared" si="7"/>
        <v>款</v>
      </c>
    </row>
    <row r="121" s="314" customFormat="1" ht="36" customHeight="1" spans="1:7">
      <c r="A121" s="350">
        <v>2137101</v>
      </c>
      <c r="B121" s="340" t="s">
        <v>2758</v>
      </c>
      <c r="C121" s="341"/>
      <c r="D121" s="341"/>
      <c r="E121" s="342" t="str">
        <f t="shared" si="8"/>
        <v/>
      </c>
      <c r="F121" s="337" t="str">
        <f t="shared" si="6"/>
        <v>否</v>
      </c>
      <c r="G121" s="321" t="str">
        <f t="shared" si="7"/>
        <v>项</v>
      </c>
    </row>
    <row r="122" s="314" customFormat="1" ht="36" customHeight="1" spans="1:7">
      <c r="A122" s="350">
        <v>2137102</v>
      </c>
      <c r="B122" s="340" t="s">
        <v>2768</v>
      </c>
      <c r="C122" s="341"/>
      <c r="D122" s="341"/>
      <c r="E122" s="342" t="str">
        <f t="shared" si="8"/>
        <v/>
      </c>
      <c r="F122" s="337" t="str">
        <f t="shared" si="6"/>
        <v>否</v>
      </c>
      <c r="G122" s="321" t="str">
        <f t="shared" si="7"/>
        <v>项</v>
      </c>
    </row>
    <row r="123" s="314" customFormat="1" ht="36" customHeight="1" spans="1:7">
      <c r="A123" s="350">
        <v>2137103</v>
      </c>
      <c r="B123" s="340" t="s">
        <v>2762</v>
      </c>
      <c r="C123" s="341"/>
      <c r="D123" s="341"/>
      <c r="E123" s="342" t="str">
        <f t="shared" si="8"/>
        <v/>
      </c>
      <c r="F123" s="337" t="str">
        <f t="shared" si="6"/>
        <v>否</v>
      </c>
      <c r="G123" s="321" t="str">
        <f t="shared" si="7"/>
        <v>项</v>
      </c>
    </row>
    <row r="124" s="314" customFormat="1" ht="36" customHeight="1" spans="1:7">
      <c r="A124" s="350">
        <v>2137199</v>
      </c>
      <c r="B124" s="340" t="s">
        <v>2769</v>
      </c>
      <c r="C124" s="341"/>
      <c r="D124" s="341"/>
      <c r="E124" s="342" t="str">
        <f t="shared" si="8"/>
        <v/>
      </c>
      <c r="F124" s="337" t="str">
        <f t="shared" si="6"/>
        <v>否</v>
      </c>
      <c r="G124" s="321" t="str">
        <f t="shared" si="7"/>
        <v>项</v>
      </c>
    </row>
    <row r="125" s="314" customFormat="1" ht="36" customHeight="1" spans="1:7">
      <c r="A125" s="350">
        <v>21372</v>
      </c>
      <c r="B125" s="340" t="s">
        <v>3063</v>
      </c>
      <c r="C125" s="341">
        <v>0</v>
      </c>
      <c r="D125" s="341">
        <v>416</v>
      </c>
      <c r="E125" s="342" t="s">
        <v>517</v>
      </c>
      <c r="F125" s="337"/>
      <c r="G125" s="321"/>
    </row>
    <row r="126" s="314" customFormat="1" ht="36" customHeight="1" spans="1:7">
      <c r="A126" s="350">
        <v>2137201</v>
      </c>
      <c r="B126" s="340" t="s">
        <v>3064</v>
      </c>
      <c r="C126" s="341"/>
      <c r="D126" s="341">
        <v>190</v>
      </c>
      <c r="E126" s="342" t="s">
        <v>517</v>
      </c>
      <c r="F126" s="337"/>
      <c r="G126" s="321"/>
    </row>
    <row r="127" s="314" customFormat="1" ht="36" customHeight="1" spans="1:7">
      <c r="A127" s="350">
        <v>2137202</v>
      </c>
      <c r="B127" s="340" t="s">
        <v>3065</v>
      </c>
      <c r="C127" s="341"/>
      <c r="D127" s="341">
        <v>226</v>
      </c>
      <c r="E127" s="342" t="s">
        <v>517</v>
      </c>
      <c r="F127" s="337"/>
      <c r="G127" s="321"/>
    </row>
    <row r="128" s="314" customFormat="1" ht="36" customHeight="1" spans="1:7">
      <c r="A128" s="333" t="s">
        <v>97</v>
      </c>
      <c r="B128" s="334" t="s">
        <v>2772</v>
      </c>
      <c r="C128" s="335"/>
      <c r="D128" s="335"/>
      <c r="E128" s="336"/>
      <c r="F128" s="337" t="str">
        <f t="shared" ref="F128:F137" si="9">IF(LEN(A128)=3,"是",IF(B128&lt;&gt;"",IF(SUM(C128:D128)&lt;&gt;0,"是","否"),"是"))</f>
        <v>是</v>
      </c>
      <c r="G128" s="321" t="str">
        <f t="shared" ref="G128:G137" si="10">IF(LEN(A128)=3,"类",IF(LEN(A128)=5,"款","项"))</f>
        <v>类</v>
      </c>
    </row>
    <row r="129" s="314" customFormat="1" ht="36" customHeight="1" spans="1:7">
      <c r="A129" s="333" t="s">
        <v>2773</v>
      </c>
      <c r="B129" s="345" t="s">
        <v>2774</v>
      </c>
      <c r="C129" s="346">
        <f>SUM(C130:C133)</f>
        <v>0</v>
      </c>
      <c r="D129" s="346">
        <f>SUM(D130:D133)</f>
        <v>0</v>
      </c>
      <c r="E129" s="347" t="str">
        <f>IF(C129&gt;0,D129/C129-1,IF(C129&lt;0,-(D129/C129-1),""))</f>
        <v/>
      </c>
      <c r="F129" s="337" t="str">
        <f t="shared" si="9"/>
        <v>否</v>
      </c>
      <c r="G129" s="321" t="str">
        <f t="shared" si="10"/>
        <v>款</v>
      </c>
    </row>
    <row r="130" s="314" customFormat="1" ht="36" customHeight="1" spans="1:7">
      <c r="A130" s="339" t="s">
        <v>2775</v>
      </c>
      <c r="B130" s="340" t="s">
        <v>2776</v>
      </c>
      <c r="C130" s="341"/>
      <c r="D130" s="341"/>
      <c r="E130" s="342" t="str">
        <f>IF(C130&gt;0,D130/C130-1,IF(C130&lt;0,-(D130/C130-1),""))</f>
        <v/>
      </c>
      <c r="F130" s="337" t="str">
        <f t="shared" si="9"/>
        <v>否</v>
      </c>
      <c r="G130" s="321" t="str">
        <f t="shared" si="10"/>
        <v>项</v>
      </c>
    </row>
    <row r="131" s="314" customFormat="1" ht="36" customHeight="1" spans="1:7">
      <c r="A131" s="339" t="s">
        <v>2777</v>
      </c>
      <c r="B131" s="340" t="s">
        <v>2778</v>
      </c>
      <c r="C131" s="341"/>
      <c r="D131" s="341"/>
      <c r="E131" s="342" t="str">
        <f>IF(C131&gt;0,D131/C131-1,IF(C131&lt;0,-(D131/C131-1),""))</f>
        <v/>
      </c>
      <c r="F131" s="337" t="str">
        <f t="shared" si="9"/>
        <v>否</v>
      </c>
      <c r="G131" s="321" t="str">
        <f t="shared" si="10"/>
        <v>项</v>
      </c>
    </row>
    <row r="132" s="314" customFormat="1" ht="36" customHeight="1" spans="1:7">
      <c r="A132" s="339" t="s">
        <v>2779</v>
      </c>
      <c r="B132" s="340" t="s">
        <v>2780</v>
      </c>
      <c r="C132" s="341"/>
      <c r="D132" s="341"/>
      <c r="E132" s="342" t="str">
        <f>IF(C132&gt;0,D132/C132-1,IF(C132&lt;0,-(D132/C132-1),""))</f>
        <v/>
      </c>
      <c r="F132" s="337" t="str">
        <f t="shared" si="9"/>
        <v>否</v>
      </c>
      <c r="G132" s="321" t="str">
        <f t="shared" si="10"/>
        <v>项</v>
      </c>
    </row>
    <row r="133" s="314" customFormat="1" ht="36" customHeight="1" spans="1:7">
      <c r="A133" s="339" t="s">
        <v>2781</v>
      </c>
      <c r="B133" s="340" t="s">
        <v>2782</v>
      </c>
      <c r="C133" s="341"/>
      <c r="D133" s="341"/>
      <c r="E133" s="342" t="str">
        <f>IF(C133&gt;0,D133/C133-1,IF(C133&lt;0,-(D133/C133-1),""))</f>
        <v/>
      </c>
      <c r="F133" s="337" t="str">
        <f t="shared" si="9"/>
        <v>否</v>
      </c>
      <c r="G133" s="321" t="str">
        <f t="shared" si="10"/>
        <v>项</v>
      </c>
    </row>
    <row r="134" s="314" customFormat="1" ht="36" customHeight="1" spans="1:7">
      <c r="A134" s="333" t="s">
        <v>2783</v>
      </c>
      <c r="B134" s="334" t="s">
        <v>2784</v>
      </c>
      <c r="C134" s="335"/>
      <c r="D134" s="335"/>
      <c r="E134" s="336"/>
      <c r="F134" s="337" t="str">
        <f t="shared" si="9"/>
        <v>否</v>
      </c>
      <c r="G134" s="321" t="str">
        <f t="shared" si="10"/>
        <v>款</v>
      </c>
    </row>
    <row r="135" s="314" customFormat="1" ht="36" customHeight="1" spans="1:7">
      <c r="A135" s="339" t="s">
        <v>2785</v>
      </c>
      <c r="B135" s="340" t="s">
        <v>2780</v>
      </c>
      <c r="C135" s="341"/>
      <c r="D135" s="341"/>
      <c r="E135" s="342" t="str">
        <f>IF(C135&gt;0,D135/C135-1,IF(C135&lt;0,-(D135/C135-1),""))</f>
        <v/>
      </c>
      <c r="F135" s="337" t="str">
        <f t="shared" si="9"/>
        <v>否</v>
      </c>
      <c r="G135" s="321" t="str">
        <f t="shared" si="10"/>
        <v>项</v>
      </c>
    </row>
    <row r="136" s="314" customFormat="1" ht="36" customHeight="1" spans="1:7">
      <c r="A136" s="339" t="s">
        <v>2786</v>
      </c>
      <c r="B136" s="340" t="s">
        <v>2787</v>
      </c>
      <c r="C136" s="341"/>
      <c r="D136" s="341"/>
      <c r="E136" s="342" t="str">
        <f>IF(C136&gt;0,D136/C136-1,IF(C136&lt;0,-(D136/C136-1),""))</f>
        <v/>
      </c>
      <c r="F136" s="337" t="str">
        <f t="shared" si="9"/>
        <v>否</v>
      </c>
      <c r="G136" s="321" t="str">
        <f t="shared" si="10"/>
        <v>项</v>
      </c>
    </row>
    <row r="137" s="314" customFormat="1" ht="36" customHeight="1" spans="1:7">
      <c r="A137" s="339" t="s">
        <v>2788</v>
      </c>
      <c r="B137" s="340" t="s">
        <v>2789</v>
      </c>
      <c r="C137" s="341"/>
      <c r="D137" s="341"/>
      <c r="E137" s="342" t="str">
        <f>IF(C137&gt;0,D137/C137-1,IF(C137&lt;0,-(D137/C137-1),""))</f>
        <v/>
      </c>
      <c r="F137" s="337" t="str">
        <f t="shared" si="9"/>
        <v>否</v>
      </c>
      <c r="G137" s="321" t="str">
        <f t="shared" si="10"/>
        <v>项</v>
      </c>
    </row>
    <row r="138" s="314" customFormat="1" ht="36" customHeight="1" spans="1:7">
      <c r="A138" s="339" t="s">
        <v>2790</v>
      </c>
      <c r="B138" s="338" t="s">
        <v>2791</v>
      </c>
      <c r="C138" s="343"/>
      <c r="D138" s="343"/>
      <c r="E138" s="344"/>
      <c r="F138" s="337" t="str">
        <f t="shared" ref="F138:F201" si="11">IF(LEN(A138)=3,"是",IF(B138&lt;&gt;"",IF(SUM(C138:D138)&lt;&gt;0,"是","否"),"是"))</f>
        <v>否</v>
      </c>
      <c r="G138" s="321" t="str">
        <f t="shared" ref="G138:G201" si="12">IF(LEN(A138)=3,"类",IF(LEN(A138)=5,"款","项"))</f>
        <v>项</v>
      </c>
    </row>
    <row r="139" s="314" customFormat="1" ht="36" customHeight="1" spans="1:7">
      <c r="A139" s="333" t="s">
        <v>2792</v>
      </c>
      <c r="B139" s="334" t="s">
        <v>2793</v>
      </c>
      <c r="C139" s="335"/>
      <c r="D139" s="335"/>
      <c r="E139" s="336"/>
      <c r="F139" s="337" t="str">
        <f t="shared" si="11"/>
        <v>否</v>
      </c>
      <c r="G139" s="321" t="str">
        <f t="shared" si="12"/>
        <v>款</v>
      </c>
    </row>
    <row r="140" s="314" customFormat="1" ht="36" customHeight="1" spans="1:7">
      <c r="A140" s="339" t="s">
        <v>2794</v>
      </c>
      <c r="B140" s="340" t="s">
        <v>2795</v>
      </c>
      <c r="C140" s="341"/>
      <c r="D140" s="341"/>
      <c r="E140" s="342" t="str">
        <f t="shared" ref="E138:E201" si="13">IF(C140&gt;0,D140/C140-1,IF(C140&lt;0,-(D140/C140-1),""))</f>
        <v/>
      </c>
      <c r="F140" s="337" t="str">
        <f t="shared" si="11"/>
        <v>否</v>
      </c>
      <c r="G140" s="321" t="str">
        <f t="shared" si="12"/>
        <v>项</v>
      </c>
    </row>
    <row r="141" s="314" customFormat="1" ht="36" customHeight="1" spans="1:7">
      <c r="A141" s="339" t="s">
        <v>2796</v>
      </c>
      <c r="B141" s="338" t="s">
        <v>2797</v>
      </c>
      <c r="C141" s="343"/>
      <c r="D141" s="343"/>
      <c r="E141" s="344"/>
      <c r="F141" s="337" t="str">
        <f t="shared" si="11"/>
        <v>否</v>
      </c>
      <c r="G141" s="321" t="str">
        <f t="shared" si="12"/>
        <v>项</v>
      </c>
    </row>
    <row r="142" s="314" customFormat="1" ht="36" customHeight="1" spans="1:7">
      <c r="A142" s="339" t="s">
        <v>2798</v>
      </c>
      <c r="B142" s="338" t="s">
        <v>2799</v>
      </c>
      <c r="C142" s="343"/>
      <c r="D142" s="343"/>
      <c r="E142" s="344"/>
      <c r="F142" s="337" t="str">
        <f t="shared" si="11"/>
        <v>否</v>
      </c>
      <c r="G142" s="321" t="str">
        <f t="shared" si="12"/>
        <v>项</v>
      </c>
    </row>
    <row r="143" s="314" customFormat="1" ht="36" customHeight="1" spans="1:7">
      <c r="A143" s="339" t="s">
        <v>2800</v>
      </c>
      <c r="B143" s="340" t="s">
        <v>2801</v>
      </c>
      <c r="C143" s="341"/>
      <c r="D143" s="341"/>
      <c r="E143" s="342" t="str">
        <f t="shared" si="13"/>
        <v/>
      </c>
      <c r="F143" s="337" t="str">
        <f t="shared" si="11"/>
        <v>否</v>
      </c>
      <c r="G143" s="321" t="str">
        <f t="shared" si="12"/>
        <v>项</v>
      </c>
    </row>
    <row r="144" s="314" customFormat="1" ht="36" customHeight="1" spans="1:7">
      <c r="A144" s="333" t="s">
        <v>2802</v>
      </c>
      <c r="B144" s="345" t="s">
        <v>2803</v>
      </c>
      <c r="C144" s="346">
        <f>SUM(C145:C152)</f>
        <v>0</v>
      </c>
      <c r="D144" s="346">
        <f>SUM(D145:D152)</f>
        <v>0</v>
      </c>
      <c r="E144" s="347" t="str">
        <f t="shared" si="13"/>
        <v/>
      </c>
      <c r="F144" s="337" t="str">
        <f t="shared" si="11"/>
        <v>否</v>
      </c>
      <c r="G144" s="321" t="str">
        <f t="shared" si="12"/>
        <v>款</v>
      </c>
    </row>
    <row r="145" s="314" customFormat="1" ht="36" customHeight="1" spans="1:7">
      <c r="A145" s="339" t="s">
        <v>2804</v>
      </c>
      <c r="B145" s="340" t="s">
        <v>2805</v>
      </c>
      <c r="C145" s="341"/>
      <c r="D145" s="341"/>
      <c r="E145" s="342" t="str">
        <f t="shared" si="13"/>
        <v/>
      </c>
      <c r="F145" s="337" t="str">
        <f t="shared" si="11"/>
        <v>否</v>
      </c>
      <c r="G145" s="321" t="str">
        <f t="shared" si="12"/>
        <v>项</v>
      </c>
    </row>
    <row r="146" s="314" customFormat="1" ht="36" customHeight="1" spans="1:7">
      <c r="A146" s="339" t="s">
        <v>2806</v>
      </c>
      <c r="B146" s="340" t="s">
        <v>2807</v>
      </c>
      <c r="C146" s="341"/>
      <c r="D146" s="341"/>
      <c r="E146" s="342" t="str">
        <f t="shared" si="13"/>
        <v/>
      </c>
      <c r="F146" s="337" t="str">
        <f t="shared" si="11"/>
        <v>否</v>
      </c>
      <c r="G146" s="321" t="str">
        <f t="shared" si="12"/>
        <v>项</v>
      </c>
    </row>
    <row r="147" s="314" customFormat="1" ht="36" customHeight="1" spans="1:7">
      <c r="A147" s="339" t="s">
        <v>2808</v>
      </c>
      <c r="B147" s="340" t="s">
        <v>2809</v>
      </c>
      <c r="C147" s="341"/>
      <c r="D147" s="341"/>
      <c r="E147" s="342" t="str">
        <f t="shared" si="13"/>
        <v/>
      </c>
      <c r="F147" s="337" t="str">
        <f t="shared" si="11"/>
        <v>否</v>
      </c>
      <c r="G147" s="321" t="str">
        <f t="shared" si="12"/>
        <v>项</v>
      </c>
    </row>
    <row r="148" s="314" customFormat="1" ht="36" customHeight="1" spans="1:7">
      <c r="A148" s="339" t="s">
        <v>2810</v>
      </c>
      <c r="B148" s="340" t="s">
        <v>2811</v>
      </c>
      <c r="C148" s="341"/>
      <c r="D148" s="341"/>
      <c r="E148" s="342" t="str">
        <f t="shared" si="13"/>
        <v/>
      </c>
      <c r="F148" s="337" t="str">
        <f t="shared" si="11"/>
        <v>否</v>
      </c>
      <c r="G148" s="321" t="str">
        <f t="shared" si="12"/>
        <v>项</v>
      </c>
    </row>
    <row r="149" s="314" customFormat="1" ht="36" customHeight="1" spans="1:7">
      <c r="A149" s="339" t="s">
        <v>2812</v>
      </c>
      <c r="B149" s="340" t="s">
        <v>2813</v>
      </c>
      <c r="C149" s="341"/>
      <c r="D149" s="341"/>
      <c r="E149" s="342" t="str">
        <f t="shared" si="13"/>
        <v/>
      </c>
      <c r="F149" s="337" t="str">
        <f t="shared" si="11"/>
        <v>否</v>
      </c>
      <c r="G149" s="321" t="str">
        <f t="shared" si="12"/>
        <v>项</v>
      </c>
    </row>
    <row r="150" s="314" customFormat="1" ht="36" customHeight="1" spans="1:7">
      <c r="A150" s="339" t="s">
        <v>2814</v>
      </c>
      <c r="B150" s="340" t="s">
        <v>2815</v>
      </c>
      <c r="C150" s="341"/>
      <c r="D150" s="341"/>
      <c r="E150" s="342" t="str">
        <f t="shared" si="13"/>
        <v/>
      </c>
      <c r="F150" s="337" t="str">
        <f t="shared" si="11"/>
        <v>否</v>
      </c>
      <c r="G150" s="321" t="str">
        <f t="shared" si="12"/>
        <v>项</v>
      </c>
    </row>
    <row r="151" s="314" customFormat="1" ht="36" customHeight="1" spans="1:7">
      <c r="A151" s="339" t="s">
        <v>2816</v>
      </c>
      <c r="B151" s="340" t="s">
        <v>2817</v>
      </c>
      <c r="C151" s="341"/>
      <c r="D151" s="341"/>
      <c r="E151" s="342" t="str">
        <f t="shared" si="13"/>
        <v/>
      </c>
      <c r="F151" s="337" t="str">
        <f t="shared" si="11"/>
        <v>否</v>
      </c>
      <c r="G151" s="321" t="str">
        <f t="shared" si="12"/>
        <v>项</v>
      </c>
    </row>
    <row r="152" s="314" customFormat="1" ht="36" customHeight="1" spans="1:7">
      <c r="A152" s="339" t="s">
        <v>2818</v>
      </c>
      <c r="B152" s="340" t="s">
        <v>2819</v>
      </c>
      <c r="C152" s="341"/>
      <c r="D152" s="341"/>
      <c r="E152" s="342" t="str">
        <f t="shared" si="13"/>
        <v/>
      </c>
      <c r="F152" s="337" t="str">
        <f t="shared" si="11"/>
        <v>否</v>
      </c>
      <c r="G152" s="321" t="str">
        <f t="shared" si="12"/>
        <v>项</v>
      </c>
    </row>
    <row r="153" s="314" customFormat="1" ht="36" customHeight="1" spans="1:7">
      <c r="A153" s="333" t="s">
        <v>2820</v>
      </c>
      <c r="B153" s="345" t="s">
        <v>2821</v>
      </c>
      <c r="C153" s="346">
        <f>SUM(C154:C159)</f>
        <v>0</v>
      </c>
      <c r="D153" s="346">
        <f>SUM(D154:D159)</f>
        <v>0</v>
      </c>
      <c r="E153" s="347" t="str">
        <f t="shared" si="13"/>
        <v/>
      </c>
      <c r="F153" s="337" t="str">
        <f t="shared" si="11"/>
        <v>否</v>
      </c>
      <c r="G153" s="321" t="str">
        <f t="shared" si="12"/>
        <v>款</v>
      </c>
    </row>
    <row r="154" s="314" customFormat="1" ht="36" customHeight="1" spans="1:7">
      <c r="A154" s="339" t="s">
        <v>2822</v>
      </c>
      <c r="B154" s="340" t="s">
        <v>2823</v>
      </c>
      <c r="C154" s="341"/>
      <c r="D154" s="341"/>
      <c r="E154" s="342" t="str">
        <f t="shared" si="13"/>
        <v/>
      </c>
      <c r="F154" s="337" t="str">
        <f t="shared" si="11"/>
        <v>否</v>
      </c>
      <c r="G154" s="321" t="str">
        <f t="shared" si="12"/>
        <v>项</v>
      </c>
    </row>
    <row r="155" s="314" customFormat="1" ht="36" customHeight="1" spans="1:7">
      <c r="A155" s="339" t="s">
        <v>2824</v>
      </c>
      <c r="B155" s="340" t="s">
        <v>2825</v>
      </c>
      <c r="C155" s="341"/>
      <c r="D155" s="341"/>
      <c r="E155" s="342" t="str">
        <f t="shared" si="13"/>
        <v/>
      </c>
      <c r="F155" s="337" t="str">
        <f t="shared" si="11"/>
        <v>否</v>
      </c>
      <c r="G155" s="321" t="str">
        <f t="shared" si="12"/>
        <v>项</v>
      </c>
    </row>
    <row r="156" s="314" customFormat="1" ht="36" customHeight="1" spans="1:7">
      <c r="A156" s="339" t="s">
        <v>2826</v>
      </c>
      <c r="B156" s="340" t="s">
        <v>2827</v>
      </c>
      <c r="C156" s="341"/>
      <c r="D156" s="341"/>
      <c r="E156" s="342" t="str">
        <f t="shared" si="13"/>
        <v/>
      </c>
      <c r="F156" s="337" t="str">
        <f t="shared" si="11"/>
        <v>否</v>
      </c>
      <c r="G156" s="321" t="str">
        <f t="shared" si="12"/>
        <v>项</v>
      </c>
    </row>
    <row r="157" s="314" customFormat="1" ht="36" customHeight="1" spans="1:7">
      <c r="A157" s="339" t="s">
        <v>2828</v>
      </c>
      <c r="B157" s="340" t="s">
        <v>2829</v>
      </c>
      <c r="C157" s="341"/>
      <c r="D157" s="341"/>
      <c r="E157" s="342" t="str">
        <f t="shared" si="13"/>
        <v/>
      </c>
      <c r="F157" s="337" t="str">
        <f t="shared" si="11"/>
        <v>否</v>
      </c>
      <c r="G157" s="321" t="str">
        <f t="shared" si="12"/>
        <v>项</v>
      </c>
    </row>
    <row r="158" s="314" customFormat="1" ht="36" customHeight="1" spans="1:7">
      <c r="A158" s="339" t="s">
        <v>2830</v>
      </c>
      <c r="B158" s="340" t="s">
        <v>2831</v>
      </c>
      <c r="C158" s="341"/>
      <c r="D158" s="341"/>
      <c r="E158" s="342" t="str">
        <f t="shared" si="13"/>
        <v/>
      </c>
      <c r="F158" s="337" t="str">
        <f t="shared" si="11"/>
        <v>否</v>
      </c>
      <c r="G158" s="321" t="str">
        <f t="shared" si="12"/>
        <v>项</v>
      </c>
    </row>
    <row r="159" s="314" customFormat="1" ht="36" customHeight="1" spans="1:7">
      <c r="A159" s="339" t="s">
        <v>2832</v>
      </c>
      <c r="B159" s="340" t="s">
        <v>2833</v>
      </c>
      <c r="C159" s="341"/>
      <c r="D159" s="341"/>
      <c r="E159" s="342" t="str">
        <f t="shared" si="13"/>
        <v/>
      </c>
      <c r="F159" s="337" t="str">
        <f t="shared" si="11"/>
        <v>否</v>
      </c>
      <c r="G159" s="321" t="str">
        <f t="shared" si="12"/>
        <v>项</v>
      </c>
    </row>
    <row r="160" s="314" customFormat="1" ht="36" customHeight="1" spans="1:7">
      <c r="A160" s="333" t="s">
        <v>2834</v>
      </c>
      <c r="B160" s="334" t="s">
        <v>2835</v>
      </c>
      <c r="C160" s="335"/>
      <c r="D160" s="335"/>
      <c r="E160" s="336"/>
      <c r="F160" s="337" t="str">
        <f t="shared" si="11"/>
        <v>否</v>
      </c>
      <c r="G160" s="321" t="str">
        <f t="shared" si="12"/>
        <v>款</v>
      </c>
    </row>
    <row r="161" s="314" customFormat="1" ht="36" customHeight="1" spans="1:7">
      <c r="A161" s="339" t="s">
        <v>2836</v>
      </c>
      <c r="B161" s="338" t="s">
        <v>2837</v>
      </c>
      <c r="C161" s="343"/>
      <c r="D161" s="343"/>
      <c r="E161" s="344"/>
      <c r="F161" s="337" t="str">
        <f t="shared" si="11"/>
        <v>否</v>
      </c>
      <c r="G161" s="321" t="str">
        <f t="shared" si="12"/>
        <v>项</v>
      </c>
    </row>
    <row r="162" s="314" customFormat="1" ht="36" customHeight="1" spans="1:7">
      <c r="A162" s="339" t="s">
        <v>2838</v>
      </c>
      <c r="B162" s="340" t="s">
        <v>2839</v>
      </c>
      <c r="C162" s="341"/>
      <c r="D162" s="341"/>
      <c r="E162" s="342" t="str">
        <f t="shared" si="13"/>
        <v/>
      </c>
      <c r="F162" s="337" t="str">
        <f t="shared" si="11"/>
        <v>否</v>
      </c>
      <c r="G162" s="321" t="str">
        <f t="shared" si="12"/>
        <v>项</v>
      </c>
    </row>
    <row r="163" s="314" customFormat="1" ht="36" customHeight="1" spans="1:7">
      <c r="A163" s="339" t="s">
        <v>2840</v>
      </c>
      <c r="B163" s="338" t="s">
        <v>2841</v>
      </c>
      <c r="C163" s="343"/>
      <c r="D163" s="343"/>
      <c r="E163" s="344"/>
      <c r="F163" s="337" t="str">
        <f t="shared" si="11"/>
        <v>否</v>
      </c>
      <c r="G163" s="321" t="str">
        <f t="shared" si="12"/>
        <v>项</v>
      </c>
    </row>
    <row r="164" s="314" customFormat="1" ht="36" customHeight="1" spans="1:7">
      <c r="A164" s="339" t="s">
        <v>2842</v>
      </c>
      <c r="B164" s="338" t="s">
        <v>2843</v>
      </c>
      <c r="C164" s="343"/>
      <c r="D164" s="343"/>
      <c r="E164" s="344"/>
      <c r="F164" s="337" t="str">
        <f t="shared" si="11"/>
        <v>否</v>
      </c>
      <c r="G164" s="321" t="str">
        <f t="shared" si="12"/>
        <v>项</v>
      </c>
    </row>
    <row r="165" s="314" customFormat="1" ht="36" customHeight="1" spans="1:7">
      <c r="A165" s="339" t="s">
        <v>2844</v>
      </c>
      <c r="B165" s="340" t="s">
        <v>2845</v>
      </c>
      <c r="C165" s="341"/>
      <c r="D165" s="341"/>
      <c r="E165" s="342" t="str">
        <f t="shared" si="13"/>
        <v/>
      </c>
      <c r="F165" s="337" t="str">
        <f t="shared" si="11"/>
        <v>否</v>
      </c>
      <c r="G165" s="321" t="str">
        <f t="shared" si="12"/>
        <v>项</v>
      </c>
    </row>
    <row r="166" s="314" customFormat="1" ht="36" customHeight="1" spans="1:7">
      <c r="A166" s="339" t="s">
        <v>2846</v>
      </c>
      <c r="B166" s="340" t="s">
        <v>2847</v>
      </c>
      <c r="C166" s="341"/>
      <c r="D166" s="341"/>
      <c r="E166" s="342" t="str">
        <f t="shared" si="13"/>
        <v/>
      </c>
      <c r="F166" s="337" t="str">
        <f t="shared" si="11"/>
        <v>否</v>
      </c>
      <c r="G166" s="321" t="str">
        <f t="shared" si="12"/>
        <v>项</v>
      </c>
    </row>
    <row r="167" s="314" customFormat="1" ht="36" customHeight="1" spans="1:7">
      <c r="A167" s="339" t="s">
        <v>2848</v>
      </c>
      <c r="B167" s="340" t="s">
        <v>2849</v>
      </c>
      <c r="C167" s="341"/>
      <c r="D167" s="341"/>
      <c r="E167" s="342" t="str">
        <f t="shared" si="13"/>
        <v/>
      </c>
      <c r="F167" s="337" t="str">
        <f t="shared" si="11"/>
        <v>否</v>
      </c>
      <c r="G167" s="321" t="str">
        <f t="shared" si="12"/>
        <v>项</v>
      </c>
    </row>
    <row r="168" s="314" customFormat="1" ht="36" customHeight="1" spans="1:7">
      <c r="A168" s="339" t="s">
        <v>2850</v>
      </c>
      <c r="B168" s="340" t="s">
        <v>2851</v>
      </c>
      <c r="C168" s="341"/>
      <c r="D168" s="341"/>
      <c r="E168" s="342" t="str">
        <f t="shared" si="13"/>
        <v/>
      </c>
      <c r="F168" s="337" t="str">
        <f t="shared" si="11"/>
        <v>否</v>
      </c>
      <c r="G168" s="321" t="str">
        <f t="shared" si="12"/>
        <v>项</v>
      </c>
    </row>
    <row r="169" s="314" customFormat="1" ht="36" customHeight="1" spans="1:7">
      <c r="A169" s="333" t="s">
        <v>2852</v>
      </c>
      <c r="B169" s="345" t="s">
        <v>2853</v>
      </c>
      <c r="C169" s="346">
        <f>SUM(C170:C171)</f>
        <v>0</v>
      </c>
      <c r="D169" s="346">
        <f>SUM(D170:D171)</f>
        <v>0</v>
      </c>
      <c r="E169" s="347" t="str">
        <f t="shared" si="13"/>
        <v/>
      </c>
      <c r="F169" s="337" t="str">
        <f t="shared" si="11"/>
        <v>否</v>
      </c>
      <c r="G169" s="321" t="str">
        <f t="shared" si="12"/>
        <v>款</v>
      </c>
    </row>
    <row r="170" s="314" customFormat="1" ht="36" customHeight="1" spans="1:7">
      <c r="A170" s="339" t="s">
        <v>2854</v>
      </c>
      <c r="B170" s="340" t="s">
        <v>2776</v>
      </c>
      <c r="C170" s="341"/>
      <c r="D170" s="341"/>
      <c r="E170" s="342" t="str">
        <f t="shared" si="13"/>
        <v/>
      </c>
      <c r="F170" s="337" t="str">
        <f t="shared" si="11"/>
        <v>否</v>
      </c>
      <c r="G170" s="321" t="str">
        <f t="shared" si="12"/>
        <v>项</v>
      </c>
    </row>
    <row r="171" s="314" customFormat="1" ht="36" customHeight="1" spans="1:7">
      <c r="A171" s="339" t="s">
        <v>2855</v>
      </c>
      <c r="B171" s="340" t="s">
        <v>2856</v>
      </c>
      <c r="C171" s="341"/>
      <c r="D171" s="341"/>
      <c r="E171" s="342" t="str">
        <f t="shared" si="13"/>
        <v/>
      </c>
      <c r="F171" s="337" t="str">
        <f t="shared" si="11"/>
        <v>否</v>
      </c>
      <c r="G171" s="321" t="str">
        <f t="shared" si="12"/>
        <v>项</v>
      </c>
    </row>
    <row r="172" s="314" customFormat="1" ht="36" customHeight="1" spans="1:7">
      <c r="A172" s="333" t="s">
        <v>2857</v>
      </c>
      <c r="B172" s="345" t="s">
        <v>2858</v>
      </c>
      <c r="C172" s="346">
        <f>SUM(C173:C174)</f>
        <v>0</v>
      </c>
      <c r="D172" s="346">
        <f>SUM(D173:D174)</f>
        <v>0</v>
      </c>
      <c r="E172" s="347" t="str">
        <f t="shared" si="13"/>
        <v/>
      </c>
      <c r="F172" s="337" t="str">
        <f t="shared" si="11"/>
        <v>否</v>
      </c>
      <c r="G172" s="321" t="str">
        <f t="shared" si="12"/>
        <v>款</v>
      </c>
    </row>
    <row r="173" s="314" customFormat="1" ht="36" customHeight="1" spans="1:7">
      <c r="A173" s="339" t="s">
        <v>2859</v>
      </c>
      <c r="B173" s="340" t="s">
        <v>2776</v>
      </c>
      <c r="C173" s="341"/>
      <c r="D173" s="341"/>
      <c r="E173" s="342" t="str">
        <f t="shared" si="13"/>
        <v/>
      </c>
      <c r="F173" s="337" t="str">
        <f t="shared" si="11"/>
        <v>否</v>
      </c>
      <c r="G173" s="321" t="str">
        <f t="shared" si="12"/>
        <v>项</v>
      </c>
    </row>
    <row r="174" s="314" customFormat="1" ht="36" customHeight="1" spans="1:7">
      <c r="A174" s="339" t="s">
        <v>2860</v>
      </c>
      <c r="B174" s="340" t="s">
        <v>2861</v>
      </c>
      <c r="C174" s="341"/>
      <c r="D174" s="341"/>
      <c r="E174" s="342" t="str">
        <f t="shared" si="13"/>
        <v/>
      </c>
      <c r="F174" s="337" t="str">
        <f t="shared" si="11"/>
        <v>否</v>
      </c>
      <c r="G174" s="321" t="str">
        <f t="shared" si="12"/>
        <v>项</v>
      </c>
    </row>
    <row r="175" s="314" customFormat="1" ht="36" customHeight="1" spans="1:7">
      <c r="A175" s="333" t="s">
        <v>2862</v>
      </c>
      <c r="B175" s="345" t="s">
        <v>2863</v>
      </c>
      <c r="C175" s="346"/>
      <c r="D175" s="346"/>
      <c r="E175" s="347" t="str">
        <f t="shared" si="13"/>
        <v/>
      </c>
      <c r="F175" s="337" t="str">
        <f t="shared" si="11"/>
        <v>否</v>
      </c>
      <c r="G175" s="321" t="str">
        <f t="shared" si="12"/>
        <v>款</v>
      </c>
    </row>
    <row r="176" s="314" customFormat="1" ht="36" customHeight="1" spans="1:7">
      <c r="A176" s="333" t="s">
        <v>2864</v>
      </c>
      <c r="B176" s="345" t="s">
        <v>2865</v>
      </c>
      <c r="C176" s="346">
        <f>SUM(C177:C179)</f>
        <v>0</v>
      </c>
      <c r="D176" s="346">
        <f>SUM(D177:D179)</f>
        <v>0</v>
      </c>
      <c r="E176" s="347" t="str">
        <f t="shared" si="13"/>
        <v/>
      </c>
      <c r="F176" s="337" t="str">
        <f t="shared" si="11"/>
        <v>否</v>
      </c>
      <c r="G176" s="321" t="str">
        <f t="shared" si="12"/>
        <v>款</v>
      </c>
    </row>
    <row r="177" s="314" customFormat="1" ht="36" customHeight="1" spans="1:7">
      <c r="A177" s="339" t="s">
        <v>2866</v>
      </c>
      <c r="B177" s="340" t="s">
        <v>2795</v>
      </c>
      <c r="C177" s="341"/>
      <c r="D177" s="341"/>
      <c r="E177" s="342" t="str">
        <f t="shared" si="13"/>
        <v/>
      </c>
      <c r="F177" s="337" t="str">
        <f t="shared" si="11"/>
        <v>否</v>
      </c>
      <c r="G177" s="321" t="str">
        <f t="shared" si="12"/>
        <v>项</v>
      </c>
    </row>
    <row r="178" s="314" customFormat="1" ht="36" customHeight="1" spans="1:7">
      <c r="A178" s="339" t="s">
        <v>2867</v>
      </c>
      <c r="B178" s="340" t="s">
        <v>2799</v>
      </c>
      <c r="C178" s="341"/>
      <c r="D178" s="341"/>
      <c r="E178" s="342" t="str">
        <f t="shared" si="13"/>
        <v/>
      </c>
      <c r="F178" s="337" t="str">
        <f t="shared" si="11"/>
        <v>否</v>
      </c>
      <c r="G178" s="321" t="str">
        <f t="shared" si="12"/>
        <v>项</v>
      </c>
    </row>
    <row r="179" s="314" customFormat="1" ht="36" customHeight="1" spans="1:7">
      <c r="A179" s="339" t="s">
        <v>2868</v>
      </c>
      <c r="B179" s="340" t="s">
        <v>2869</v>
      </c>
      <c r="C179" s="341"/>
      <c r="D179" s="341"/>
      <c r="E179" s="342" t="str">
        <f t="shared" si="13"/>
        <v/>
      </c>
      <c r="F179" s="337" t="str">
        <f t="shared" si="11"/>
        <v>否</v>
      </c>
      <c r="G179" s="321" t="str">
        <f t="shared" si="12"/>
        <v>项</v>
      </c>
    </row>
    <row r="180" s="314" customFormat="1" ht="36" customHeight="1" spans="1:7">
      <c r="A180" s="333" t="s">
        <v>99</v>
      </c>
      <c r="B180" s="334" t="s">
        <v>2870</v>
      </c>
      <c r="C180" s="335"/>
      <c r="D180" s="335"/>
      <c r="E180" s="336"/>
      <c r="F180" s="337" t="str">
        <f t="shared" si="11"/>
        <v>是</v>
      </c>
      <c r="G180" s="321" t="str">
        <f t="shared" si="12"/>
        <v>类</v>
      </c>
    </row>
    <row r="181" s="314" customFormat="1" ht="36" customHeight="1" spans="1:7">
      <c r="A181" s="333" t="s">
        <v>2871</v>
      </c>
      <c r="B181" s="334" t="s">
        <v>2872</v>
      </c>
      <c r="C181" s="335"/>
      <c r="D181" s="335"/>
      <c r="E181" s="336"/>
      <c r="F181" s="337" t="str">
        <f t="shared" si="11"/>
        <v>否</v>
      </c>
      <c r="G181" s="321" t="str">
        <f t="shared" si="12"/>
        <v>款</v>
      </c>
    </row>
    <row r="182" s="314" customFormat="1" ht="36" customHeight="1" spans="1:7">
      <c r="A182" s="339" t="s">
        <v>2873</v>
      </c>
      <c r="B182" s="338" t="s">
        <v>2874</v>
      </c>
      <c r="C182" s="343"/>
      <c r="D182" s="343"/>
      <c r="E182" s="344"/>
      <c r="F182" s="337" t="str">
        <f t="shared" si="11"/>
        <v>否</v>
      </c>
      <c r="G182" s="321" t="str">
        <f t="shared" si="12"/>
        <v>项</v>
      </c>
    </row>
    <row r="183" s="314" customFormat="1" ht="36" customHeight="1" spans="1:7">
      <c r="A183" s="339" t="s">
        <v>2875</v>
      </c>
      <c r="B183" s="340" t="s">
        <v>2876</v>
      </c>
      <c r="C183" s="341"/>
      <c r="D183" s="341"/>
      <c r="E183" s="342" t="str">
        <f t="shared" si="13"/>
        <v/>
      </c>
      <c r="F183" s="337" t="str">
        <f t="shared" si="11"/>
        <v>否</v>
      </c>
      <c r="G183" s="321" t="str">
        <f t="shared" si="12"/>
        <v>项</v>
      </c>
    </row>
    <row r="184" s="314" customFormat="1" ht="36" customHeight="1" spans="1:7">
      <c r="A184" s="333" t="s">
        <v>121</v>
      </c>
      <c r="B184" s="334" t="s">
        <v>2877</v>
      </c>
      <c r="C184" s="335">
        <v>114839</v>
      </c>
      <c r="D184" s="335">
        <v>1826</v>
      </c>
      <c r="E184" s="336">
        <v>-0.984</v>
      </c>
      <c r="F184" s="337" t="str">
        <f t="shared" si="11"/>
        <v>是</v>
      </c>
      <c r="G184" s="321" t="str">
        <f t="shared" si="12"/>
        <v>类</v>
      </c>
    </row>
    <row r="185" s="314" customFormat="1" ht="36" customHeight="1" spans="1:7">
      <c r="A185" s="333" t="s">
        <v>2878</v>
      </c>
      <c r="B185" s="334" t="s">
        <v>2879</v>
      </c>
      <c r="C185" s="335">
        <v>112900</v>
      </c>
      <c r="D185" s="335">
        <v>4</v>
      </c>
      <c r="E185" s="336">
        <v>-1</v>
      </c>
      <c r="F185" s="337" t="str">
        <f t="shared" si="11"/>
        <v>是</v>
      </c>
      <c r="G185" s="321" t="str">
        <f t="shared" si="12"/>
        <v>款</v>
      </c>
    </row>
    <row r="186" s="314" customFormat="1" ht="36" customHeight="1" spans="1:7">
      <c r="A186" s="339" t="s">
        <v>2880</v>
      </c>
      <c r="B186" s="338" t="s">
        <v>2881</v>
      </c>
      <c r="C186" s="343">
        <v>0</v>
      </c>
      <c r="D186" s="343">
        <v>4</v>
      </c>
      <c r="E186" s="344" t="s">
        <v>517</v>
      </c>
      <c r="F186" s="337" t="str">
        <f t="shared" si="11"/>
        <v>是</v>
      </c>
      <c r="G186" s="321" t="str">
        <f t="shared" si="12"/>
        <v>项</v>
      </c>
    </row>
    <row r="187" s="314" customFormat="1" ht="36" customHeight="1" spans="1:7">
      <c r="A187" s="339" t="s">
        <v>2882</v>
      </c>
      <c r="B187" s="338" t="s">
        <v>2883</v>
      </c>
      <c r="C187" s="343">
        <v>112900</v>
      </c>
      <c r="D187" s="343"/>
      <c r="E187" s="344">
        <v>-1</v>
      </c>
      <c r="F187" s="337" t="str">
        <f t="shared" si="11"/>
        <v>是</v>
      </c>
      <c r="G187" s="321" t="str">
        <f t="shared" si="12"/>
        <v>项</v>
      </c>
    </row>
    <row r="188" s="314" customFormat="1" ht="36" customHeight="1" spans="1:7">
      <c r="A188" s="339" t="s">
        <v>2884</v>
      </c>
      <c r="B188" s="340" t="s">
        <v>2885</v>
      </c>
      <c r="C188" s="341"/>
      <c r="D188" s="341"/>
      <c r="E188" s="342" t="str">
        <f t="shared" si="13"/>
        <v/>
      </c>
      <c r="F188" s="337" t="str">
        <f t="shared" si="11"/>
        <v>否</v>
      </c>
      <c r="G188" s="321" t="str">
        <f t="shared" si="12"/>
        <v>项</v>
      </c>
    </row>
    <row r="189" s="314" customFormat="1" ht="36" customHeight="1" spans="1:7">
      <c r="A189" s="333" t="s">
        <v>2886</v>
      </c>
      <c r="B189" s="334" t="s">
        <v>2887</v>
      </c>
      <c r="C189" s="335">
        <v>6</v>
      </c>
      <c r="D189" s="335">
        <v>18</v>
      </c>
      <c r="E189" s="336">
        <v>2</v>
      </c>
      <c r="F189" s="337" t="str">
        <f t="shared" si="11"/>
        <v>是</v>
      </c>
      <c r="G189" s="321" t="str">
        <f t="shared" si="12"/>
        <v>款</v>
      </c>
    </row>
    <row r="190" s="314" customFormat="1" ht="36" customHeight="1" spans="1:7">
      <c r="A190" s="339" t="s">
        <v>2888</v>
      </c>
      <c r="B190" s="340" t="s">
        <v>2889</v>
      </c>
      <c r="C190" s="341"/>
      <c r="D190" s="341"/>
      <c r="E190" s="342" t="str">
        <f t="shared" si="13"/>
        <v/>
      </c>
      <c r="F190" s="337" t="str">
        <f t="shared" si="11"/>
        <v>否</v>
      </c>
      <c r="G190" s="321" t="str">
        <f t="shared" si="12"/>
        <v>项</v>
      </c>
    </row>
    <row r="191" s="314" customFormat="1" ht="36" customHeight="1" spans="1:7">
      <c r="A191" s="339" t="s">
        <v>2890</v>
      </c>
      <c r="B191" s="340" t="s">
        <v>2891</v>
      </c>
      <c r="C191" s="341"/>
      <c r="D191" s="341"/>
      <c r="E191" s="342" t="str">
        <f t="shared" si="13"/>
        <v/>
      </c>
      <c r="F191" s="337" t="str">
        <f t="shared" si="11"/>
        <v>否</v>
      </c>
      <c r="G191" s="321" t="str">
        <f t="shared" si="12"/>
        <v>项</v>
      </c>
    </row>
    <row r="192" s="314" customFormat="1" ht="36" customHeight="1" spans="1:7">
      <c r="A192" s="339" t="s">
        <v>2892</v>
      </c>
      <c r="B192" s="338" t="s">
        <v>2893</v>
      </c>
      <c r="C192" s="343">
        <v>0</v>
      </c>
      <c r="D192" s="343">
        <v>10</v>
      </c>
      <c r="E192" s="344" t="s">
        <v>517</v>
      </c>
      <c r="F192" s="337" t="str">
        <f t="shared" si="11"/>
        <v>是</v>
      </c>
      <c r="G192" s="321" t="str">
        <f t="shared" si="12"/>
        <v>项</v>
      </c>
    </row>
    <row r="193" s="314" customFormat="1" ht="36" customHeight="1" spans="1:7">
      <c r="A193" s="339" t="s">
        <v>2894</v>
      </c>
      <c r="B193" s="338" t="s">
        <v>2895</v>
      </c>
      <c r="C193" s="343"/>
      <c r="D193" s="343"/>
      <c r="E193" s="344"/>
      <c r="F193" s="337" t="str">
        <f t="shared" si="11"/>
        <v>否</v>
      </c>
      <c r="G193" s="321" t="str">
        <f t="shared" si="12"/>
        <v>项</v>
      </c>
    </row>
    <row r="194" s="314" customFormat="1" ht="36" customHeight="1" spans="1:7">
      <c r="A194" s="339" t="s">
        <v>2896</v>
      </c>
      <c r="B194" s="340" t="s">
        <v>2897</v>
      </c>
      <c r="C194" s="341"/>
      <c r="D194" s="341"/>
      <c r="E194" s="342" t="str">
        <f t="shared" si="13"/>
        <v/>
      </c>
      <c r="F194" s="337" t="str">
        <f t="shared" si="11"/>
        <v>否</v>
      </c>
      <c r="G194" s="321" t="str">
        <f t="shared" si="12"/>
        <v>项</v>
      </c>
    </row>
    <row r="195" s="314" customFormat="1" ht="36" customHeight="1" spans="1:7">
      <c r="A195" s="339" t="s">
        <v>2898</v>
      </c>
      <c r="B195" s="340" t="s">
        <v>2899</v>
      </c>
      <c r="C195" s="341"/>
      <c r="D195" s="341"/>
      <c r="E195" s="342" t="str">
        <f t="shared" si="13"/>
        <v/>
      </c>
      <c r="F195" s="337" t="str">
        <f t="shared" si="11"/>
        <v>否</v>
      </c>
      <c r="G195" s="321" t="str">
        <f t="shared" si="12"/>
        <v>项</v>
      </c>
    </row>
    <row r="196" s="314" customFormat="1" ht="36" customHeight="1" spans="1:7">
      <c r="A196" s="339" t="s">
        <v>2900</v>
      </c>
      <c r="B196" s="338" t="s">
        <v>2901</v>
      </c>
      <c r="C196" s="343">
        <v>6</v>
      </c>
      <c r="D196" s="343">
        <v>8</v>
      </c>
      <c r="E196" s="344">
        <v>0.333</v>
      </c>
      <c r="F196" s="337" t="str">
        <f t="shared" si="11"/>
        <v>是</v>
      </c>
      <c r="G196" s="321" t="str">
        <f t="shared" si="12"/>
        <v>项</v>
      </c>
    </row>
    <row r="197" s="314" customFormat="1" ht="36" customHeight="1" spans="1:7">
      <c r="A197" s="339" t="s">
        <v>2902</v>
      </c>
      <c r="B197" s="340" t="s">
        <v>2903</v>
      </c>
      <c r="C197" s="341"/>
      <c r="D197" s="341"/>
      <c r="E197" s="342" t="str">
        <f t="shared" si="13"/>
        <v/>
      </c>
      <c r="F197" s="337" t="str">
        <f t="shared" si="11"/>
        <v>否</v>
      </c>
      <c r="G197" s="321" t="str">
        <f t="shared" si="12"/>
        <v>项</v>
      </c>
    </row>
    <row r="198" s="314" customFormat="1" ht="36" customHeight="1" spans="1:7">
      <c r="A198" s="333" t="s">
        <v>2904</v>
      </c>
      <c r="B198" s="334" t="s">
        <v>2905</v>
      </c>
      <c r="C198" s="335">
        <v>1933</v>
      </c>
      <c r="D198" s="335">
        <v>1804</v>
      </c>
      <c r="E198" s="336">
        <v>-0.067</v>
      </c>
      <c r="F198" s="337" t="str">
        <f t="shared" si="11"/>
        <v>是</v>
      </c>
      <c r="G198" s="321" t="str">
        <f t="shared" si="12"/>
        <v>款</v>
      </c>
    </row>
    <row r="199" s="314" customFormat="1" ht="36" customHeight="1" spans="1:7">
      <c r="A199" s="350">
        <v>2296001</v>
      </c>
      <c r="B199" s="340" t="s">
        <v>2906</v>
      </c>
      <c r="C199" s="341"/>
      <c r="D199" s="341"/>
      <c r="E199" s="342" t="str">
        <f t="shared" si="13"/>
        <v/>
      </c>
      <c r="F199" s="337" t="str">
        <f t="shared" si="11"/>
        <v>否</v>
      </c>
      <c r="G199" s="321" t="str">
        <f t="shared" si="12"/>
        <v>项</v>
      </c>
    </row>
    <row r="200" s="314" customFormat="1" ht="36" customHeight="1" spans="1:7">
      <c r="A200" s="339" t="s">
        <v>2907</v>
      </c>
      <c r="B200" s="338" t="s">
        <v>2908</v>
      </c>
      <c r="C200" s="343">
        <v>1028</v>
      </c>
      <c r="D200" s="343">
        <v>1003</v>
      </c>
      <c r="E200" s="344">
        <v>-0.024</v>
      </c>
      <c r="F200" s="337" t="str">
        <f t="shared" si="11"/>
        <v>是</v>
      </c>
      <c r="G200" s="321" t="str">
        <f t="shared" si="12"/>
        <v>项</v>
      </c>
    </row>
    <row r="201" s="314" customFormat="1" ht="36" customHeight="1" spans="1:7">
      <c r="A201" s="339" t="s">
        <v>2909</v>
      </c>
      <c r="B201" s="338" t="s">
        <v>2910</v>
      </c>
      <c r="C201" s="343">
        <v>320</v>
      </c>
      <c r="D201" s="343">
        <v>330</v>
      </c>
      <c r="E201" s="344">
        <v>0.031</v>
      </c>
      <c r="F201" s="337" t="str">
        <f t="shared" si="11"/>
        <v>是</v>
      </c>
      <c r="G201" s="321" t="str">
        <f t="shared" si="12"/>
        <v>项</v>
      </c>
    </row>
    <row r="202" s="314" customFormat="1" ht="36" customHeight="1" spans="1:7">
      <c r="A202" s="339" t="s">
        <v>2911</v>
      </c>
      <c r="B202" s="340" t="s">
        <v>2912</v>
      </c>
      <c r="C202" s="341">
        <v>12</v>
      </c>
      <c r="D202" s="341">
        <v>12</v>
      </c>
      <c r="E202" s="342">
        <v>0</v>
      </c>
      <c r="F202" s="337" t="str">
        <f t="shared" ref="F202:F210" si="14">IF(LEN(A202)=3,"是",IF(B202&lt;&gt;"",IF(SUM(C202:D202)&lt;&gt;0,"是","否"),"是"))</f>
        <v>是</v>
      </c>
      <c r="G202" s="321" t="str">
        <f t="shared" ref="G202:G210" si="15">IF(LEN(A202)=3,"类",IF(LEN(A202)=5,"款","项"))</f>
        <v>项</v>
      </c>
    </row>
    <row r="203" s="314" customFormat="1" ht="36" customHeight="1" spans="1:7">
      <c r="A203" s="339" t="s">
        <v>2913</v>
      </c>
      <c r="B203" s="340" t="s">
        <v>2914</v>
      </c>
      <c r="C203" s="341"/>
      <c r="D203" s="341"/>
      <c r="E203" s="342" t="str">
        <f>IF(C203&gt;0,D203/C203-1,IF(C203&lt;0,-(D203/C203-1),""))</f>
        <v/>
      </c>
      <c r="F203" s="337" t="str">
        <f t="shared" si="14"/>
        <v>否</v>
      </c>
      <c r="G203" s="321" t="str">
        <f t="shared" si="15"/>
        <v>项</v>
      </c>
    </row>
    <row r="204" s="314" customFormat="1" ht="36" customHeight="1" spans="1:7">
      <c r="A204" s="339" t="s">
        <v>2915</v>
      </c>
      <c r="B204" s="338" t="s">
        <v>2916</v>
      </c>
      <c r="C204" s="343">
        <v>146</v>
      </c>
      <c r="D204" s="343">
        <v>148</v>
      </c>
      <c r="E204" s="344">
        <v>0.014</v>
      </c>
      <c r="F204" s="337" t="str">
        <f t="shared" si="14"/>
        <v>是</v>
      </c>
      <c r="G204" s="321" t="str">
        <f t="shared" si="15"/>
        <v>项</v>
      </c>
    </row>
    <row r="205" s="314" customFormat="1" ht="36" customHeight="1" spans="1:7">
      <c r="A205" s="339" t="s">
        <v>2917</v>
      </c>
      <c r="B205" s="340" t="s">
        <v>2918</v>
      </c>
      <c r="C205" s="341"/>
      <c r="D205" s="341"/>
      <c r="E205" s="342" t="str">
        <f>IF(C205&gt;0,D205/C205-1,IF(C205&lt;0,-(D205/C205-1),""))</f>
        <v/>
      </c>
      <c r="F205" s="337" t="str">
        <f t="shared" si="14"/>
        <v>否</v>
      </c>
      <c r="G205" s="321" t="str">
        <f t="shared" si="15"/>
        <v>项</v>
      </c>
    </row>
    <row r="206" s="314" customFormat="1" ht="36" customHeight="1" spans="1:7">
      <c r="A206" s="339" t="s">
        <v>2919</v>
      </c>
      <c r="B206" s="340" t="s">
        <v>2920</v>
      </c>
      <c r="C206" s="341"/>
      <c r="D206" s="341"/>
      <c r="E206" s="342" t="str">
        <f>IF(C206&gt;0,D206/C206-1,IF(C206&lt;0,-(D206/C206-1),""))</f>
        <v/>
      </c>
      <c r="F206" s="337" t="str">
        <f t="shared" si="14"/>
        <v>否</v>
      </c>
      <c r="G206" s="321" t="str">
        <f t="shared" si="15"/>
        <v>项</v>
      </c>
    </row>
    <row r="207" s="314" customFormat="1" ht="36" customHeight="1" spans="1:7">
      <c r="A207" s="339" t="s">
        <v>2921</v>
      </c>
      <c r="B207" s="340" t="s">
        <v>2922</v>
      </c>
      <c r="C207" s="341"/>
      <c r="D207" s="341"/>
      <c r="E207" s="342" t="str">
        <f>IF(C207&gt;0,D207/C207-1,IF(C207&lt;0,-(D207/C207-1),""))</f>
        <v/>
      </c>
      <c r="F207" s="337" t="str">
        <f t="shared" si="14"/>
        <v>否</v>
      </c>
      <c r="G207" s="321" t="str">
        <f t="shared" si="15"/>
        <v>项</v>
      </c>
    </row>
    <row r="208" s="314" customFormat="1" ht="36" customHeight="1" spans="1:7">
      <c r="A208" s="339" t="s">
        <v>2923</v>
      </c>
      <c r="B208" s="340" t="s">
        <v>2924</v>
      </c>
      <c r="C208" s="341"/>
      <c r="D208" s="341"/>
      <c r="E208" s="342" t="str">
        <f>IF(C208&gt;0,D208/C208-1,IF(C208&lt;0,-(D208/C208-1),""))</f>
        <v/>
      </c>
      <c r="F208" s="337" t="str">
        <f t="shared" si="14"/>
        <v>否</v>
      </c>
      <c r="G208" s="321" t="str">
        <f t="shared" si="15"/>
        <v>项</v>
      </c>
    </row>
    <row r="209" s="314" customFormat="1" ht="36" customHeight="1" spans="1:7">
      <c r="A209" s="339" t="s">
        <v>2925</v>
      </c>
      <c r="B209" s="338" t="s">
        <v>2926</v>
      </c>
      <c r="C209" s="343">
        <v>427</v>
      </c>
      <c r="D209" s="343">
        <v>311</v>
      </c>
      <c r="E209" s="344">
        <v>-0.272</v>
      </c>
      <c r="F209" s="337" t="str">
        <f t="shared" si="14"/>
        <v>是</v>
      </c>
      <c r="G209" s="321" t="str">
        <f t="shared" si="15"/>
        <v>项</v>
      </c>
    </row>
    <row r="210" s="314" customFormat="1" ht="36" customHeight="1" spans="1:7">
      <c r="A210" s="333" t="s">
        <v>117</v>
      </c>
      <c r="B210" s="334" t="s">
        <v>2927</v>
      </c>
      <c r="C210" s="335">
        <v>7411</v>
      </c>
      <c r="D210" s="335">
        <v>11739</v>
      </c>
      <c r="E210" s="336">
        <v>0.584</v>
      </c>
      <c r="F210" s="337" t="str">
        <f t="shared" si="14"/>
        <v>是</v>
      </c>
      <c r="G210" s="321" t="str">
        <f t="shared" si="15"/>
        <v>类</v>
      </c>
    </row>
    <row r="211" s="314" customFormat="1" ht="36" customHeight="1" spans="1:7">
      <c r="A211" s="333">
        <v>23204</v>
      </c>
      <c r="B211" s="334" t="s">
        <v>2928</v>
      </c>
      <c r="C211" s="335">
        <v>7411</v>
      </c>
      <c r="D211" s="335">
        <v>11739</v>
      </c>
      <c r="E211" s="336">
        <v>0.584</v>
      </c>
      <c r="F211" s="337"/>
      <c r="G211" s="321"/>
    </row>
    <row r="212" s="314" customFormat="1" ht="36" customHeight="1" spans="1:7">
      <c r="A212" s="339" t="s">
        <v>2929</v>
      </c>
      <c r="B212" s="340" t="s">
        <v>2930</v>
      </c>
      <c r="C212" s="341"/>
      <c r="D212" s="341"/>
      <c r="E212" s="342" t="str">
        <f t="shared" ref="E212:E266" si="16">IF(C212&gt;0,D212/C212-1,IF(C212&lt;0,-(D212/C212-1),""))</f>
        <v/>
      </c>
      <c r="F212" s="337" t="str">
        <f t="shared" ref="F212:F272" si="17">IF(LEN(A212)=3,"是",IF(B212&lt;&gt;"",IF(SUM(C212:D212)&lt;&gt;0,"是","否"),"是"))</f>
        <v>否</v>
      </c>
      <c r="G212" s="321" t="str">
        <f t="shared" ref="G212:G266" si="18">IF(LEN(A212)=3,"类",IF(LEN(A212)=5,"款","项"))</f>
        <v>项</v>
      </c>
    </row>
    <row r="213" s="314" customFormat="1" ht="36" customHeight="1" spans="1:7">
      <c r="A213" s="339" t="s">
        <v>2931</v>
      </c>
      <c r="B213" s="340" t="s">
        <v>2932</v>
      </c>
      <c r="C213" s="341"/>
      <c r="D213" s="341"/>
      <c r="E213" s="342" t="str">
        <f t="shared" si="16"/>
        <v/>
      </c>
      <c r="F213" s="337" t="str">
        <f t="shared" si="17"/>
        <v>否</v>
      </c>
      <c r="G213" s="321" t="str">
        <f t="shared" si="18"/>
        <v>项</v>
      </c>
    </row>
    <row r="214" s="314" customFormat="1" ht="36" customHeight="1" spans="1:7">
      <c r="A214" s="339" t="s">
        <v>2933</v>
      </c>
      <c r="B214" s="340" t="s">
        <v>2934</v>
      </c>
      <c r="C214" s="341"/>
      <c r="D214" s="341"/>
      <c r="E214" s="342" t="str">
        <f t="shared" si="16"/>
        <v/>
      </c>
      <c r="F214" s="337" t="str">
        <f t="shared" si="17"/>
        <v>否</v>
      </c>
      <c r="G214" s="321" t="str">
        <f t="shared" si="18"/>
        <v>项</v>
      </c>
    </row>
    <row r="215" s="314" customFormat="1" ht="36" customHeight="1" spans="1:7">
      <c r="A215" s="339" t="s">
        <v>2935</v>
      </c>
      <c r="B215" s="340" t="s">
        <v>2936</v>
      </c>
      <c r="C215" s="341"/>
      <c r="D215" s="341"/>
      <c r="E215" s="342" t="str">
        <f t="shared" si="16"/>
        <v/>
      </c>
      <c r="F215" s="337" t="str">
        <f t="shared" si="17"/>
        <v>否</v>
      </c>
      <c r="G215" s="321" t="str">
        <f t="shared" si="18"/>
        <v>项</v>
      </c>
    </row>
    <row r="216" s="314" customFormat="1" ht="36" customHeight="1" spans="1:7">
      <c r="A216" s="339" t="s">
        <v>2937</v>
      </c>
      <c r="B216" s="340" t="s">
        <v>2938</v>
      </c>
      <c r="C216" s="341"/>
      <c r="D216" s="341"/>
      <c r="E216" s="342" t="str">
        <f t="shared" si="16"/>
        <v/>
      </c>
      <c r="F216" s="337" t="str">
        <f t="shared" si="17"/>
        <v>否</v>
      </c>
      <c r="G216" s="321" t="str">
        <f t="shared" si="18"/>
        <v>项</v>
      </c>
    </row>
    <row r="217" s="314" customFormat="1" ht="36" customHeight="1" spans="1:7">
      <c r="A217" s="339" t="s">
        <v>2939</v>
      </c>
      <c r="B217" s="340" t="s">
        <v>2940</v>
      </c>
      <c r="C217" s="341"/>
      <c r="D217" s="341"/>
      <c r="E217" s="342" t="str">
        <f t="shared" si="16"/>
        <v/>
      </c>
      <c r="F217" s="337" t="str">
        <f t="shared" si="17"/>
        <v>否</v>
      </c>
      <c r="G217" s="321" t="str">
        <f t="shared" si="18"/>
        <v>项</v>
      </c>
    </row>
    <row r="218" s="314" customFormat="1" ht="36" customHeight="1" spans="1:7">
      <c r="A218" s="339" t="s">
        <v>2941</v>
      </c>
      <c r="B218" s="340" t="s">
        <v>2942</v>
      </c>
      <c r="C218" s="341"/>
      <c r="D218" s="341"/>
      <c r="E218" s="342" t="str">
        <f t="shared" si="16"/>
        <v/>
      </c>
      <c r="F218" s="337" t="str">
        <f t="shared" si="17"/>
        <v>否</v>
      </c>
      <c r="G218" s="321" t="str">
        <f t="shared" si="18"/>
        <v>项</v>
      </c>
    </row>
    <row r="219" s="314" customFormat="1" ht="36" customHeight="1" spans="1:7">
      <c r="A219" s="339" t="s">
        <v>2943</v>
      </c>
      <c r="B219" s="340" t="s">
        <v>2944</v>
      </c>
      <c r="C219" s="341"/>
      <c r="D219" s="341"/>
      <c r="E219" s="342" t="str">
        <f t="shared" si="16"/>
        <v/>
      </c>
      <c r="F219" s="337" t="str">
        <f t="shared" si="17"/>
        <v>否</v>
      </c>
      <c r="G219" s="321" t="str">
        <f t="shared" si="18"/>
        <v>项</v>
      </c>
    </row>
    <row r="220" s="314" customFormat="1" ht="36" customHeight="1" spans="1:7">
      <c r="A220" s="339" t="s">
        <v>2945</v>
      </c>
      <c r="B220" s="340" t="s">
        <v>2946</v>
      </c>
      <c r="C220" s="341"/>
      <c r="D220" s="341"/>
      <c r="E220" s="342" t="str">
        <f t="shared" si="16"/>
        <v/>
      </c>
      <c r="F220" s="337" t="str">
        <f t="shared" si="17"/>
        <v>否</v>
      </c>
      <c r="G220" s="321" t="str">
        <f t="shared" si="18"/>
        <v>项</v>
      </c>
    </row>
    <row r="221" s="314" customFormat="1" ht="36" customHeight="1" spans="1:7">
      <c r="A221" s="339" t="s">
        <v>2947</v>
      </c>
      <c r="B221" s="340" t="s">
        <v>2948</v>
      </c>
      <c r="C221" s="341"/>
      <c r="D221" s="341"/>
      <c r="E221" s="342" t="str">
        <f t="shared" si="16"/>
        <v/>
      </c>
      <c r="F221" s="337" t="str">
        <f t="shared" si="17"/>
        <v>否</v>
      </c>
      <c r="G221" s="321" t="str">
        <f t="shared" si="18"/>
        <v>项</v>
      </c>
    </row>
    <row r="222" s="314" customFormat="1" ht="36" customHeight="1" spans="1:7">
      <c r="A222" s="339" t="s">
        <v>2949</v>
      </c>
      <c r="B222" s="340" t="s">
        <v>2950</v>
      </c>
      <c r="C222" s="341"/>
      <c r="D222" s="341"/>
      <c r="E222" s="342" t="str">
        <f t="shared" si="16"/>
        <v/>
      </c>
      <c r="F222" s="337" t="str">
        <f t="shared" si="17"/>
        <v>否</v>
      </c>
      <c r="G222" s="321" t="str">
        <f t="shared" si="18"/>
        <v>项</v>
      </c>
    </row>
    <row r="223" s="314" customFormat="1" ht="36" customHeight="1" spans="1:7">
      <c r="A223" s="339" t="s">
        <v>2951</v>
      </c>
      <c r="B223" s="340" t="s">
        <v>2952</v>
      </c>
      <c r="C223" s="341">
        <v>7042</v>
      </c>
      <c r="D223" s="341">
        <v>11739</v>
      </c>
      <c r="E223" s="342">
        <v>0.667</v>
      </c>
      <c r="F223" s="337" t="str">
        <f t="shared" si="17"/>
        <v>是</v>
      </c>
      <c r="G223" s="321" t="str">
        <f t="shared" si="18"/>
        <v>项</v>
      </c>
    </row>
    <row r="224" s="314" customFormat="1" ht="36" customHeight="1" spans="1:7">
      <c r="A224" s="339" t="s">
        <v>2953</v>
      </c>
      <c r="B224" s="340" t="s">
        <v>2954</v>
      </c>
      <c r="C224" s="341">
        <v>189</v>
      </c>
      <c r="D224" s="341"/>
      <c r="E224" s="342">
        <v>-1</v>
      </c>
      <c r="F224" s="337" t="str">
        <f t="shared" si="17"/>
        <v>是</v>
      </c>
      <c r="G224" s="321" t="str">
        <f t="shared" si="18"/>
        <v>项</v>
      </c>
    </row>
    <row r="225" s="314" customFormat="1" ht="36" customHeight="1" spans="1:7">
      <c r="A225" s="339" t="s">
        <v>2955</v>
      </c>
      <c r="B225" s="340" t="s">
        <v>2956</v>
      </c>
      <c r="C225" s="341"/>
      <c r="D225" s="341"/>
      <c r="E225" s="342" t="str">
        <f t="shared" si="16"/>
        <v/>
      </c>
      <c r="F225" s="337" t="str">
        <f t="shared" si="17"/>
        <v>否</v>
      </c>
      <c r="G225" s="321" t="str">
        <f t="shared" si="18"/>
        <v>项</v>
      </c>
    </row>
    <row r="226" s="314" customFormat="1" ht="36" customHeight="1" spans="1:7">
      <c r="A226" s="339" t="s">
        <v>2957</v>
      </c>
      <c r="B226" s="338" t="s">
        <v>2958</v>
      </c>
      <c r="C226" s="343">
        <v>180</v>
      </c>
      <c r="D226" s="343"/>
      <c r="E226" s="344">
        <v>-1</v>
      </c>
      <c r="F226" s="337" t="str">
        <f t="shared" si="17"/>
        <v>是</v>
      </c>
      <c r="G226" s="321" t="str">
        <f t="shared" si="18"/>
        <v>项</v>
      </c>
    </row>
    <row r="227" s="314" customFormat="1" ht="36" customHeight="1" spans="1:7">
      <c r="A227" s="339" t="s">
        <v>2959</v>
      </c>
      <c r="B227" s="338" t="s">
        <v>2960</v>
      </c>
      <c r="C227" s="343"/>
      <c r="D227" s="343"/>
      <c r="E227" s="344"/>
      <c r="F227" s="337" t="str">
        <f t="shared" si="17"/>
        <v>否</v>
      </c>
      <c r="G227" s="321" t="str">
        <f t="shared" si="18"/>
        <v>项</v>
      </c>
    </row>
    <row r="228" s="314" customFormat="1" ht="36" customHeight="1" spans="1:7">
      <c r="A228" s="333" t="s">
        <v>119</v>
      </c>
      <c r="B228" s="334" t="s">
        <v>2961</v>
      </c>
      <c r="C228" s="335">
        <v>164</v>
      </c>
      <c r="D228" s="335">
        <v>61</v>
      </c>
      <c r="E228" s="336">
        <v>-0.628</v>
      </c>
      <c r="F228" s="337" t="str">
        <f t="shared" si="17"/>
        <v>是</v>
      </c>
      <c r="G228" s="321" t="str">
        <f t="shared" si="18"/>
        <v>类</v>
      </c>
    </row>
    <row r="229" s="314" customFormat="1" ht="36" customHeight="1" spans="1:7">
      <c r="A229" s="349">
        <v>23304</v>
      </c>
      <c r="B229" s="334" t="s">
        <v>2962</v>
      </c>
      <c r="C229" s="335">
        <v>164</v>
      </c>
      <c r="D229" s="335">
        <v>61</v>
      </c>
      <c r="E229" s="336">
        <v>-0.628</v>
      </c>
      <c r="F229" s="337" t="str">
        <f t="shared" si="17"/>
        <v>是</v>
      </c>
      <c r="G229" s="321" t="str">
        <f t="shared" si="18"/>
        <v>款</v>
      </c>
    </row>
    <row r="230" s="314" customFormat="1" ht="36" customHeight="1" spans="1:7">
      <c r="A230" s="339" t="s">
        <v>2963</v>
      </c>
      <c r="B230" s="340" t="s">
        <v>2964</v>
      </c>
      <c r="C230" s="341"/>
      <c r="D230" s="341"/>
      <c r="E230" s="342" t="str">
        <f t="shared" si="16"/>
        <v/>
      </c>
      <c r="F230" s="337" t="str">
        <f t="shared" si="17"/>
        <v>否</v>
      </c>
      <c r="G230" s="321" t="str">
        <f t="shared" si="18"/>
        <v>项</v>
      </c>
    </row>
    <row r="231" s="314" customFormat="1" ht="36" customHeight="1" spans="1:7">
      <c r="A231" s="339" t="s">
        <v>2965</v>
      </c>
      <c r="B231" s="340" t="s">
        <v>2966</v>
      </c>
      <c r="C231" s="341"/>
      <c r="D231" s="341"/>
      <c r="E231" s="342" t="str">
        <f t="shared" si="16"/>
        <v/>
      </c>
      <c r="F231" s="337" t="str">
        <f t="shared" si="17"/>
        <v>否</v>
      </c>
      <c r="G231" s="321" t="str">
        <f t="shared" si="18"/>
        <v>项</v>
      </c>
    </row>
    <row r="232" s="314" customFormat="1" ht="36" customHeight="1" spans="1:7">
      <c r="A232" s="339" t="s">
        <v>2967</v>
      </c>
      <c r="B232" s="340" t="s">
        <v>2968</v>
      </c>
      <c r="C232" s="341"/>
      <c r="D232" s="341"/>
      <c r="E232" s="342" t="str">
        <f t="shared" si="16"/>
        <v/>
      </c>
      <c r="F232" s="337" t="str">
        <f t="shared" si="17"/>
        <v>否</v>
      </c>
      <c r="G232" s="321" t="str">
        <f t="shared" si="18"/>
        <v>项</v>
      </c>
    </row>
    <row r="233" s="314" customFormat="1" ht="36" customHeight="1" spans="1:7">
      <c r="A233" s="339" t="s">
        <v>2969</v>
      </c>
      <c r="B233" s="340" t="s">
        <v>2970</v>
      </c>
      <c r="C233" s="341"/>
      <c r="D233" s="341"/>
      <c r="E233" s="342" t="str">
        <f t="shared" si="16"/>
        <v/>
      </c>
      <c r="F233" s="337" t="str">
        <f t="shared" si="17"/>
        <v>否</v>
      </c>
      <c r="G233" s="321" t="str">
        <f t="shared" si="18"/>
        <v>项</v>
      </c>
    </row>
    <row r="234" s="314" customFormat="1" ht="36" customHeight="1" spans="1:7">
      <c r="A234" s="339" t="s">
        <v>2971</v>
      </c>
      <c r="B234" s="340" t="s">
        <v>2972</v>
      </c>
      <c r="C234" s="341"/>
      <c r="D234" s="341"/>
      <c r="E234" s="342" t="str">
        <f t="shared" si="16"/>
        <v/>
      </c>
      <c r="F234" s="337" t="str">
        <f t="shared" si="17"/>
        <v>否</v>
      </c>
      <c r="G234" s="321" t="str">
        <f t="shared" si="18"/>
        <v>项</v>
      </c>
    </row>
    <row r="235" s="314" customFormat="1" ht="36" customHeight="1" spans="1:7">
      <c r="A235" s="339" t="s">
        <v>2973</v>
      </c>
      <c r="B235" s="340" t="s">
        <v>2974</v>
      </c>
      <c r="C235" s="341"/>
      <c r="D235" s="341"/>
      <c r="E235" s="342" t="str">
        <f t="shared" si="16"/>
        <v/>
      </c>
      <c r="F235" s="337" t="str">
        <f t="shared" si="17"/>
        <v>否</v>
      </c>
      <c r="G235" s="321" t="str">
        <f t="shared" si="18"/>
        <v>项</v>
      </c>
    </row>
    <row r="236" s="314" customFormat="1" ht="36" customHeight="1" spans="1:7">
      <c r="A236" s="339" t="s">
        <v>2975</v>
      </c>
      <c r="B236" s="340" t="s">
        <v>2976</v>
      </c>
      <c r="C236" s="341"/>
      <c r="D236" s="341"/>
      <c r="E236" s="342" t="str">
        <f t="shared" si="16"/>
        <v/>
      </c>
      <c r="F236" s="337" t="str">
        <f t="shared" si="17"/>
        <v>否</v>
      </c>
      <c r="G236" s="321" t="str">
        <f t="shared" si="18"/>
        <v>项</v>
      </c>
    </row>
    <row r="237" s="314" customFormat="1" ht="36" customHeight="1" spans="1:7">
      <c r="A237" s="339" t="s">
        <v>2977</v>
      </c>
      <c r="B237" s="340" t="s">
        <v>2978</v>
      </c>
      <c r="C237" s="341"/>
      <c r="D237" s="341"/>
      <c r="E237" s="342" t="str">
        <f t="shared" si="16"/>
        <v/>
      </c>
      <c r="F237" s="337" t="str">
        <f t="shared" si="17"/>
        <v>否</v>
      </c>
      <c r="G237" s="321" t="str">
        <f t="shared" si="18"/>
        <v>项</v>
      </c>
    </row>
    <row r="238" s="314" customFormat="1" ht="36" customHeight="1" spans="1:7">
      <c r="A238" s="339" t="s">
        <v>2979</v>
      </c>
      <c r="B238" s="340" t="s">
        <v>2980</v>
      </c>
      <c r="C238" s="341"/>
      <c r="D238" s="341"/>
      <c r="E238" s="342" t="str">
        <f t="shared" si="16"/>
        <v/>
      </c>
      <c r="F238" s="337" t="str">
        <f t="shared" si="17"/>
        <v>否</v>
      </c>
      <c r="G238" s="321" t="str">
        <f t="shared" si="18"/>
        <v>项</v>
      </c>
    </row>
    <row r="239" s="314" customFormat="1" ht="36" customHeight="1" spans="1:7">
      <c r="A239" s="339" t="s">
        <v>2981</v>
      </c>
      <c r="B239" s="340" t="s">
        <v>2982</v>
      </c>
      <c r="C239" s="341"/>
      <c r="D239" s="341"/>
      <c r="E239" s="342" t="str">
        <f t="shared" si="16"/>
        <v/>
      </c>
      <c r="F239" s="337" t="str">
        <f t="shared" si="17"/>
        <v>否</v>
      </c>
      <c r="G239" s="321" t="str">
        <f t="shared" si="18"/>
        <v>项</v>
      </c>
    </row>
    <row r="240" s="314" customFormat="1" ht="36" customHeight="1" spans="1:7">
      <c r="A240" s="339" t="s">
        <v>2983</v>
      </c>
      <c r="B240" s="340" t="s">
        <v>2984</v>
      </c>
      <c r="C240" s="341"/>
      <c r="D240" s="341"/>
      <c r="E240" s="342" t="str">
        <f t="shared" si="16"/>
        <v/>
      </c>
      <c r="F240" s="337" t="str">
        <f t="shared" si="17"/>
        <v>否</v>
      </c>
      <c r="G240" s="321" t="str">
        <f t="shared" si="18"/>
        <v>项</v>
      </c>
    </row>
    <row r="241" s="314" customFormat="1" ht="36" customHeight="1" spans="1:7">
      <c r="A241" s="339" t="s">
        <v>2985</v>
      </c>
      <c r="B241" s="340" t="s">
        <v>2986</v>
      </c>
      <c r="C241" s="341">
        <v>164</v>
      </c>
      <c r="D241" s="341">
        <v>61</v>
      </c>
      <c r="E241" s="342">
        <v>-0.628</v>
      </c>
      <c r="F241" s="337" t="str">
        <f t="shared" si="17"/>
        <v>是</v>
      </c>
      <c r="G241" s="321" t="str">
        <f t="shared" si="18"/>
        <v>项</v>
      </c>
    </row>
    <row r="242" s="314" customFormat="1" ht="36" customHeight="1" spans="1:7">
      <c r="A242" s="339" t="s">
        <v>2987</v>
      </c>
      <c r="B242" s="340" t="s">
        <v>2988</v>
      </c>
      <c r="C242" s="341"/>
      <c r="D242" s="341"/>
      <c r="E242" s="342" t="str">
        <f t="shared" si="16"/>
        <v/>
      </c>
      <c r="F242" s="337" t="str">
        <f t="shared" si="17"/>
        <v>否</v>
      </c>
      <c r="G242" s="321" t="str">
        <f t="shared" si="18"/>
        <v>项</v>
      </c>
    </row>
    <row r="243" s="314" customFormat="1" ht="36" customHeight="1" spans="1:7">
      <c r="A243" s="339" t="s">
        <v>2989</v>
      </c>
      <c r="B243" s="340" t="s">
        <v>2990</v>
      </c>
      <c r="C243" s="341"/>
      <c r="D243" s="341"/>
      <c r="E243" s="342" t="str">
        <f t="shared" si="16"/>
        <v/>
      </c>
      <c r="F243" s="337" t="str">
        <f t="shared" si="17"/>
        <v>否</v>
      </c>
      <c r="G243" s="321" t="str">
        <f t="shared" si="18"/>
        <v>项</v>
      </c>
    </row>
    <row r="244" s="314" customFormat="1" ht="36" customHeight="1" spans="1:7">
      <c r="A244" s="339" t="s">
        <v>2991</v>
      </c>
      <c r="B244" s="338" t="s">
        <v>2992</v>
      </c>
      <c r="C244" s="343"/>
      <c r="D244" s="343"/>
      <c r="E244" s="344"/>
      <c r="F244" s="337" t="str">
        <f t="shared" si="17"/>
        <v>否</v>
      </c>
      <c r="G244" s="321" t="str">
        <f t="shared" si="18"/>
        <v>项</v>
      </c>
    </row>
    <row r="245" s="314" customFormat="1" ht="36" customHeight="1" spans="1:7">
      <c r="A245" s="339" t="s">
        <v>2993</v>
      </c>
      <c r="B245" s="338" t="s">
        <v>2994</v>
      </c>
      <c r="C245" s="343"/>
      <c r="D245" s="343"/>
      <c r="E245" s="344"/>
      <c r="F245" s="337" t="str">
        <f t="shared" si="17"/>
        <v>否</v>
      </c>
      <c r="G245" s="321" t="str">
        <f t="shared" si="18"/>
        <v>项</v>
      </c>
    </row>
    <row r="246" s="314" customFormat="1" ht="36" customHeight="1" spans="1:7">
      <c r="A246" s="349" t="s">
        <v>2995</v>
      </c>
      <c r="B246" s="334" t="s">
        <v>2996</v>
      </c>
      <c r="C246" s="335"/>
      <c r="D246" s="335"/>
      <c r="E246" s="336"/>
      <c r="F246" s="337" t="str">
        <f t="shared" si="17"/>
        <v>是</v>
      </c>
      <c r="G246" s="321" t="str">
        <f t="shared" si="18"/>
        <v>类</v>
      </c>
    </row>
    <row r="247" s="314" customFormat="1" ht="36" customHeight="1" spans="1:7">
      <c r="A247" s="349" t="s">
        <v>2997</v>
      </c>
      <c r="B247" s="345" t="s">
        <v>2998</v>
      </c>
      <c r="C247" s="346">
        <f>SUM(C248:C259)</f>
        <v>0</v>
      </c>
      <c r="D247" s="346">
        <f>SUM(D248:D259)</f>
        <v>0</v>
      </c>
      <c r="E247" s="347" t="str">
        <f t="shared" si="16"/>
        <v/>
      </c>
      <c r="F247" s="337" t="str">
        <f t="shared" si="17"/>
        <v>否</v>
      </c>
      <c r="G247" s="321" t="str">
        <f t="shared" si="18"/>
        <v>款</v>
      </c>
    </row>
    <row r="248" s="314" customFormat="1" ht="36" customHeight="1" spans="1:7">
      <c r="A248" s="350" t="s">
        <v>2999</v>
      </c>
      <c r="B248" s="340" t="s">
        <v>3000</v>
      </c>
      <c r="C248" s="341"/>
      <c r="D248" s="341"/>
      <c r="E248" s="342" t="str">
        <f t="shared" si="16"/>
        <v/>
      </c>
      <c r="F248" s="337" t="str">
        <f t="shared" si="17"/>
        <v>否</v>
      </c>
      <c r="G248" s="321" t="str">
        <f t="shared" si="18"/>
        <v>项</v>
      </c>
    </row>
    <row r="249" s="314" customFormat="1" ht="36" customHeight="1" spans="1:7">
      <c r="A249" s="350" t="s">
        <v>3001</v>
      </c>
      <c r="B249" s="340" t="s">
        <v>3002</v>
      </c>
      <c r="C249" s="341"/>
      <c r="D249" s="341"/>
      <c r="E249" s="342" t="str">
        <f t="shared" si="16"/>
        <v/>
      </c>
      <c r="F249" s="337" t="str">
        <f t="shared" si="17"/>
        <v>否</v>
      </c>
      <c r="G249" s="321" t="str">
        <f t="shared" si="18"/>
        <v>项</v>
      </c>
    </row>
    <row r="250" s="314" customFormat="1" ht="36" customHeight="1" spans="1:7">
      <c r="A250" s="350" t="s">
        <v>3003</v>
      </c>
      <c r="B250" s="340" t="s">
        <v>3004</v>
      </c>
      <c r="C250" s="341"/>
      <c r="D250" s="341"/>
      <c r="E250" s="342" t="str">
        <f t="shared" si="16"/>
        <v/>
      </c>
      <c r="F250" s="337" t="str">
        <f t="shared" si="17"/>
        <v>否</v>
      </c>
      <c r="G250" s="321" t="str">
        <f t="shared" si="18"/>
        <v>项</v>
      </c>
    </row>
    <row r="251" s="314" customFormat="1" ht="36" customHeight="1" spans="1:7">
      <c r="A251" s="350" t="s">
        <v>3005</v>
      </c>
      <c r="B251" s="340" t="s">
        <v>3006</v>
      </c>
      <c r="C251" s="341"/>
      <c r="D251" s="341"/>
      <c r="E251" s="342" t="str">
        <f t="shared" si="16"/>
        <v/>
      </c>
      <c r="F251" s="337" t="str">
        <f t="shared" si="17"/>
        <v>否</v>
      </c>
      <c r="G251" s="321" t="str">
        <f t="shared" si="18"/>
        <v>项</v>
      </c>
    </row>
    <row r="252" s="314" customFormat="1" ht="36" customHeight="1" spans="1:7">
      <c r="A252" s="350" t="s">
        <v>3007</v>
      </c>
      <c r="B252" s="340" t="s">
        <v>3008</v>
      </c>
      <c r="C252" s="341"/>
      <c r="D252" s="341"/>
      <c r="E252" s="342" t="str">
        <f t="shared" si="16"/>
        <v/>
      </c>
      <c r="F252" s="337" t="str">
        <f t="shared" si="17"/>
        <v>否</v>
      </c>
      <c r="G252" s="321" t="str">
        <f t="shared" si="18"/>
        <v>项</v>
      </c>
    </row>
    <row r="253" s="314" customFormat="1" ht="36" customHeight="1" spans="1:7">
      <c r="A253" s="350" t="s">
        <v>3009</v>
      </c>
      <c r="B253" s="340" t="s">
        <v>3010</v>
      </c>
      <c r="C253" s="341"/>
      <c r="D253" s="341"/>
      <c r="E253" s="342" t="str">
        <f t="shared" si="16"/>
        <v/>
      </c>
      <c r="F253" s="337" t="str">
        <f t="shared" si="17"/>
        <v>否</v>
      </c>
      <c r="G253" s="321" t="str">
        <f t="shared" si="18"/>
        <v>项</v>
      </c>
    </row>
    <row r="254" s="314" customFormat="1" ht="36" customHeight="1" spans="1:7">
      <c r="A254" s="350" t="s">
        <v>3011</v>
      </c>
      <c r="B254" s="340" t="s">
        <v>3012</v>
      </c>
      <c r="C254" s="341"/>
      <c r="D254" s="341"/>
      <c r="E254" s="342" t="str">
        <f t="shared" si="16"/>
        <v/>
      </c>
      <c r="F254" s="337" t="str">
        <f t="shared" si="17"/>
        <v>否</v>
      </c>
      <c r="G254" s="321" t="str">
        <f t="shared" si="18"/>
        <v>项</v>
      </c>
    </row>
    <row r="255" s="314" customFormat="1" ht="36" customHeight="1" spans="1:7">
      <c r="A255" s="350" t="s">
        <v>3013</v>
      </c>
      <c r="B255" s="340" t="s">
        <v>3014</v>
      </c>
      <c r="C255" s="341"/>
      <c r="D255" s="341"/>
      <c r="E255" s="342" t="str">
        <f t="shared" si="16"/>
        <v/>
      </c>
      <c r="F255" s="337" t="str">
        <f t="shared" si="17"/>
        <v>否</v>
      </c>
      <c r="G255" s="321" t="str">
        <f t="shared" si="18"/>
        <v>项</v>
      </c>
    </row>
    <row r="256" s="314" customFormat="1" ht="36" customHeight="1" spans="1:7">
      <c r="A256" s="350" t="s">
        <v>3015</v>
      </c>
      <c r="B256" s="340" t="s">
        <v>3016</v>
      </c>
      <c r="C256" s="341"/>
      <c r="D256" s="341"/>
      <c r="E256" s="342" t="str">
        <f t="shared" si="16"/>
        <v/>
      </c>
      <c r="F256" s="337" t="str">
        <f t="shared" si="17"/>
        <v>否</v>
      </c>
      <c r="G256" s="321" t="str">
        <f t="shared" si="18"/>
        <v>项</v>
      </c>
    </row>
    <row r="257" s="314" customFormat="1" ht="36" customHeight="1" spans="1:7">
      <c r="A257" s="350" t="s">
        <v>3017</v>
      </c>
      <c r="B257" s="340" t="s">
        <v>3018</v>
      </c>
      <c r="C257" s="341"/>
      <c r="D257" s="341"/>
      <c r="E257" s="342" t="str">
        <f t="shared" si="16"/>
        <v/>
      </c>
      <c r="F257" s="337" t="str">
        <f t="shared" si="17"/>
        <v>否</v>
      </c>
      <c r="G257" s="321" t="str">
        <f t="shared" si="18"/>
        <v>项</v>
      </c>
    </row>
    <row r="258" s="314" customFormat="1" ht="36" customHeight="1" spans="1:7">
      <c r="A258" s="350" t="s">
        <v>3019</v>
      </c>
      <c r="B258" s="340" t="s">
        <v>3020</v>
      </c>
      <c r="C258" s="341"/>
      <c r="D258" s="341"/>
      <c r="E258" s="342" t="str">
        <f t="shared" si="16"/>
        <v/>
      </c>
      <c r="F258" s="337" t="str">
        <f t="shared" si="17"/>
        <v>否</v>
      </c>
      <c r="G258" s="321" t="str">
        <f t="shared" si="18"/>
        <v>项</v>
      </c>
    </row>
    <row r="259" s="314" customFormat="1" ht="36" customHeight="1" spans="1:7">
      <c r="A259" s="350" t="s">
        <v>3021</v>
      </c>
      <c r="B259" s="340" t="s">
        <v>3022</v>
      </c>
      <c r="C259" s="341"/>
      <c r="D259" s="341"/>
      <c r="E259" s="342" t="str">
        <f t="shared" si="16"/>
        <v/>
      </c>
      <c r="F259" s="337" t="str">
        <f t="shared" si="17"/>
        <v>否</v>
      </c>
      <c r="G259" s="321" t="str">
        <f t="shared" si="18"/>
        <v>项</v>
      </c>
    </row>
    <row r="260" s="314" customFormat="1" ht="36" customHeight="1" spans="1:7">
      <c r="A260" s="349" t="s">
        <v>3023</v>
      </c>
      <c r="B260" s="345" t="s">
        <v>3024</v>
      </c>
      <c r="C260" s="346">
        <f>SUM(C261:C266)</f>
        <v>0</v>
      </c>
      <c r="D260" s="346">
        <f>SUM(D261:D266)</f>
        <v>0</v>
      </c>
      <c r="E260" s="347" t="str">
        <f t="shared" si="16"/>
        <v/>
      </c>
      <c r="F260" s="337" t="str">
        <f t="shared" si="17"/>
        <v>否</v>
      </c>
      <c r="G260" s="321" t="str">
        <f t="shared" si="18"/>
        <v>款</v>
      </c>
    </row>
    <row r="261" s="314" customFormat="1" ht="36" customHeight="1" spans="1:7">
      <c r="A261" s="350" t="s">
        <v>3025</v>
      </c>
      <c r="B261" s="340" t="s">
        <v>3026</v>
      </c>
      <c r="C261" s="341"/>
      <c r="D261" s="341"/>
      <c r="E261" s="342" t="str">
        <f t="shared" si="16"/>
        <v/>
      </c>
      <c r="F261" s="337" t="str">
        <f t="shared" si="17"/>
        <v>否</v>
      </c>
      <c r="G261" s="321" t="str">
        <f t="shared" si="18"/>
        <v>项</v>
      </c>
    </row>
    <row r="262" s="314" customFormat="1" ht="36" customHeight="1" spans="1:7">
      <c r="A262" s="350" t="s">
        <v>3027</v>
      </c>
      <c r="B262" s="340" t="s">
        <v>3028</v>
      </c>
      <c r="C262" s="341"/>
      <c r="D262" s="341"/>
      <c r="E262" s="342" t="str">
        <f t="shared" si="16"/>
        <v/>
      </c>
      <c r="F262" s="337" t="str">
        <f t="shared" si="17"/>
        <v>否</v>
      </c>
      <c r="G262" s="321" t="str">
        <f t="shared" si="18"/>
        <v>项</v>
      </c>
    </row>
    <row r="263" s="314" customFormat="1" ht="36" customHeight="1" spans="1:7">
      <c r="A263" s="350" t="s">
        <v>3029</v>
      </c>
      <c r="B263" s="340" t="s">
        <v>3030</v>
      </c>
      <c r="C263" s="341"/>
      <c r="D263" s="341"/>
      <c r="E263" s="342" t="str">
        <f t="shared" si="16"/>
        <v/>
      </c>
      <c r="F263" s="337" t="str">
        <f t="shared" si="17"/>
        <v>否</v>
      </c>
      <c r="G263" s="321" t="str">
        <f t="shared" si="18"/>
        <v>项</v>
      </c>
    </row>
    <row r="264" s="314" customFormat="1" ht="36" customHeight="1" spans="1:7">
      <c r="A264" s="350" t="s">
        <v>3031</v>
      </c>
      <c r="B264" s="340" t="s">
        <v>3032</v>
      </c>
      <c r="C264" s="341"/>
      <c r="D264" s="341"/>
      <c r="E264" s="342" t="str">
        <f t="shared" si="16"/>
        <v/>
      </c>
      <c r="F264" s="337" t="str">
        <f t="shared" si="17"/>
        <v>否</v>
      </c>
      <c r="G264" s="321" t="str">
        <f t="shared" si="18"/>
        <v>项</v>
      </c>
    </row>
    <row r="265" s="314" customFormat="1" ht="36" customHeight="1" spans="1:7">
      <c r="A265" s="350" t="s">
        <v>3033</v>
      </c>
      <c r="B265" s="340" t="s">
        <v>3034</v>
      </c>
      <c r="C265" s="341"/>
      <c r="D265" s="341"/>
      <c r="E265" s="342" t="str">
        <f t="shared" si="16"/>
        <v/>
      </c>
      <c r="F265" s="337" t="str">
        <f t="shared" si="17"/>
        <v>否</v>
      </c>
      <c r="G265" s="321" t="str">
        <f t="shared" si="18"/>
        <v>项</v>
      </c>
    </row>
    <row r="266" s="314" customFormat="1" ht="36" customHeight="1" spans="1:7">
      <c r="A266" s="350" t="s">
        <v>3035</v>
      </c>
      <c r="B266" s="340" t="s">
        <v>3036</v>
      </c>
      <c r="C266" s="341"/>
      <c r="D266" s="341"/>
      <c r="E266" s="342" t="str">
        <f t="shared" si="16"/>
        <v/>
      </c>
      <c r="F266" s="337" t="str">
        <f t="shared" si="17"/>
        <v>否</v>
      </c>
      <c r="G266" s="321" t="str">
        <f t="shared" si="18"/>
        <v>项</v>
      </c>
    </row>
    <row r="267" s="314" customFormat="1" ht="36" customHeight="1" spans="1:7">
      <c r="A267" s="339"/>
      <c r="B267" s="338"/>
      <c r="C267" s="343"/>
      <c r="D267" s="343"/>
      <c r="E267" s="336"/>
      <c r="F267" s="337" t="str">
        <f t="shared" si="17"/>
        <v>是</v>
      </c>
      <c r="G267" s="321"/>
    </row>
    <row r="268" s="314" customFormat="1" ht="36" customHeight="1" spans="1:7">
      <c r="A268" s="351"/>
      <c r="B268" s="352" t="s">
        <v>3066</v>
      </c>
      <c r="C268" s="335">
        <v>134698</v>
      </c>
      <c r="D268" s="335">
        <v>48580</v>
      </c>
      <c r="E268" s="336">
        <v>-0.639</v>
      </c>
      <c r="F268" s="337" t="str">
        <f t="shared" si="17"/>
        <v>是</v>
      </c>
      <c r="G268" s="321"/>
    </row>
    <row r="269" s="314" customFormat="1" ht="36" customHeight="1" spans="1:7">
      <c r="A269" s="353" t="s">
        <v>3039</v>
      </c>
      <c r="B269" s="354" t="s">
        <v>124</v>
      </c>
      <c r="C269" s="121">
        <v>19326</v>
      </c>
      <c r="D269" s="121">
        <v>24811</v>
      </c>
      <c r="E269" s="148">
        <v>0.284</v>
      </c>
      <c r="F269" s="337" t="str">
        <f t="shared" si="17"/>
        <v>是</v>
      </c>
      <c r="G269" s="321"/>
    </row>
    <row r="270" s="314" customFormat="1" ht="36" customHeight="1" spans="1:7">
      <c r="A270" s="353" t="s">
        <v>3040</v>
      </c>
      <c r="B270" s="355" t="s">
        <v>3041</v>
      </c>
      <c r="C270" s="123"/>
      <c r="D270" s="123"/>
      <c r="E270" s="146"/>
      <c r="F270" s="337" t="str">
        <f t="shared" si="17"/>
        <v>否</v>
      </c>
      <c r="G270" s="321"/>
    </row>
    <row r="271" s="314" customFormat="1" ht="36" customHeight="1" spans="1:7">
      <c r="A271" s="356" t="s">
        <v>3067</v>
      </c>
      <c r="B271" s="355" t="s">
        <v>3068</v>
      </c>
      <c r="C271" s="123"/>
      <c r="D271" s="123"/>
      <c r="E271" s="146"/>
      <c r="F271" s="337" t="str">
        <f t="shared" si="17"/>
        <v>否</v>
      </c>
      <c r="G271" s="321"/>
    </row>
    <row r="272" s="314" customFormat="1" ht="36" customHeight="1" spans="1:6">
      <c r="A272" s="357" t="s">
        <v>3042</v>
      </c>
      <c r="B272" s="358" t="s">
        <v>3043</v>
      </c>
      <c r="C272" s="123"/>
      <c r="D272" s="123"/>
      <c r="E272" s="146"/>
      <c r="F272" s="337" t="str">
        <f t="shared" si="17"/>
        <v>否</v>
      </c>
    </row>
    <row r="273" s="314" customFormat="1" ht="36" customHeight="1" spans="1:6">
      <c r="A273" s="357" t="s">
        <v>3046</v>
      </c>
      <c r="B273" s="358" t="s">
        <v>3069</v>
      </c>
      <c r="C273" s="123">
        <v>2135</v>
      </c>
      <c r="D273" s="123">
        <v>4891</v>
      </c>
      <c r="E273" s="146">
        <v>1.291</v>
      </c>
      <c r="F273" s="337"/>
    </row>
    <row r="274" s="314" customFormat="1" ht="36" customHeight="1" spans="1:7">
      <c r="A274" s="356" t="s">
        <v>3047</v>
      </c>
      <c r="B274" s="355" t="s">
        <v>3048</v>
      </c>
      <c r="C274" s="123">
        <v>5800</v>
      </c>
      <c r="D274" s="123">
        <v>19920</v>
      </c>
      <c r="E274" s="146">
        <v>2.434</v>
      </c>
      <c r="F274" s="337" t="str">
        <f t="shared" ref="F274:F279" si="19">IF(LEN(A274)=3,"是",IF(B274&lt;&gt;"",IF(SUM(C274:D274)&lt;&gt;0,"是","否"),"是"))</f>
        <v>是</v>
      </c>
      <c r="G274" s="321"/>
    </row>
    <row r="275" s="314" customFormat="1" ht="36" customHeight="1" spans="1:7">
      <c r="A275" s="356" t="s">
        <v>3049</v>
      </c>
      <c r="B275" s="355" t="s">
        <v>3050</v>
      </c>
      <c r="C275" s="123">
        <v>11391</v>
      </c>
      <c r="D275" s="123"/>
      <c r="E275" s="146">
        <v>-1</v>
      </c>
      <c r="F275" s="337" t="str">
        <f t="shared" si="19"/>
        <v>是</v>
      </c>
      <c r="G275" s="321"/>
    </row>
    <row r="276" ht="36" customHeight="1" spans="1:7">
      <c r="A276" s="356" t="s">
        <v>3070</v>
      </c>
      <c r="B276" s="359" t="s">
        <v>3071</v>
      </c>
      <c r="C276" s="123"/>
      <c r="D276" s="123"/>
      <c r="E276" s="148"/>
      <c r="F276" s="337" t="str">
        <f t="shared" si="19"/>
        <v>否</v>
      </c>
      <c r="G276" s="321"/>
    </row>
    <row r="277" ht="36" customHeight="1" spans="1:7">
      <c r="A277" s="353" t="s">
        <v>3051</v>
      </c>
      <c r="B277" s="360" t="s">
        <v>3052</v>
      </c>
      <c r="C277" s="121">
        <v>35000</v>
      </c>
      <c r="D277" s="121">
        <v>10000</v>
      </c>
      <c r="E277" s="146">
        <v>-0.714</v>
      </c>
      <c r="F277" s="337" t="str">
        <f t="shared" si="19"/>
        <v>是</v>
      </c>
      <c r="G277" s="321"/>
    </row>
    <row r="278" ht="36" customHeight="1" spans="1:7">
      <c r="A278" s="353"/>
      <c r="B278" s="360" t="s">
        <v>3072</v>
      </c>
      <c r="C278" s="121"/>
      <c r="D278" s="123"/>
      <c r="E278" s="146"/>
      <c r="F278" s="337" t="str">
        <f t="shared" si="19"/>
        <v>否</v>
      </c>
      <c r="G278" s="321"/>
    </row>
    <row r="279" ht="36" customHeight="1" spans="1:7">
      <c r="A279" s="361"/>
      <c r="B279" s="362" t="s">
        <v>131</v>
      </c>
      <c r="C279" s="121">
        <v>189024</v>
      </c>
      <c r="D279" s="121">
        <v>83391</v>
      </c>
      <c r="E279" s="148">
        <v>-0.559</v>
      </c>
      <c r="F279" s="337" t="str">
        <f t="shared" si="19"/>
        <v>是</v>
      </c>
      <c r="G279" s="321"/>
    </row>
    <row r="280" spans="3:4">
      <c r="C280" s="363"/>
      <c r="D280" s="363"/>
    </row>
    <row r="281" spans="3:4">
      <c r="C281" s="363"/>
      <c r="D281" s="363"/>
    </row>
    <row r="282" spans="3:4">
      <c r="C282" s="363"/>
      <c r="D282" s="363"/>
    </row>
  </sheetData>
  <mergeCells count="1">
    <mergeCell ref="B1:E1"/>
  </mergeCells>
  <conditionalFormatting sqref="B276">
    <cfRule type="expression" dxfId="1" priority="10" stopIfTrue="1">
      <formula>"len($A:$A)=3"</formula>
    </cfRule>
  </conditionalFormatting>
  <conditionalFormatting sqref="C276">
    <cfRule type="expression" dxfId="1" priority="4" stopIfTrue="1">
      <formula>"len($A:$A)=3"</formula>
    </cfRule>
  </conditionalFormatting>
  <conditionalFormatting sqref="D276">
    <cfRule type="expression" dxfId="1" priority="3" stopIfTrue="1">
      <formula>"len($A:$A)=3"</formula>
    </cfRule>
  </conditionalFormatting>
  <conditionalFormatting sqref="D277">
    <cfRule type="expression" dxfId="1" priority="1" stopIfTrue="1">
      <formula>"len($A:$A)=3"</formula>
    </cfRule>
  </conditionalFormatting>
  <conditionalFormatting sqref="B277:B278">
    <cfRule type="expression" dxfId="1" priority="8" stopIfTrue="1">
      <formula>"len($A:$A)=3"</formula>
    </cfRule>
  </conditionalFormatting>
  <conditionalFormatting sqref="C277:C278">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6"/>
  <sheetViews>
    <sheetView showGridLines="0" view="pageBreakPreview" zoomScaleNormal="100" workbookViewId="0">
      <selection activeCell="J10" sqref="J10"/>
    </sheetView>
  </sheetViews>
  <sheetFormatPr defaultColWidth="9" defaultRowHeight="13.5" outlineLevelCol="4"/>
  <cols>
    <col min="1" max="1" width="52.1333333333333" style="297" customWidth="1"/>
    <col min="2" max="4" width="20.6333333333333" customWidth="1"/>
    <col min="5" max="5" width="9" hidden="1" customWidth="1"/>
  </cols>
  <sheetData>
    <row r="1" s="296" customFormat="1" ht="45" customHeight="1" spans="1:5">
      <c r="A1" s="298" t="s">
        <v>3073</v>
      </c>
      <c r="B1" s="298"/>
      <c r="C1" s="298"/>
      <c r="D1" s="298"/>
      <c r="E1" s="299"/>
    </row>
    <row r="2" ht="20.1" customHeight="1" spans="1:5">
      <c r="A2" s="300"/>
      <c r="B2" s="301"/>
      <c r="C2" s="302"/>
      <c r="D2" s="302" t="s">
        <v>2</v>
      </c>
      <c r="E2" s="297"/>
    </row>
    <row r="3" ht="45" customHeight="1" spans="1:5">
      <c r="A3" s="199" t="s">
        <v>2465</v>
      </c>
      <c r="B3" s="207" t="s">
        <v>133</v>
      </c>
      <c r="C3" s="207" t="s">
        <v>6</v>
      </c>
      <c r="D3" s="207" t="s">
        <v>134</v>
      </c>
      <c r="E3" s="303" t="s">
        <v>8</v>
      </c>
    </row>
    <row r="4" ht="36" customHeight="1" spans="1:5">
      <c r="A4" s="304" t="s">
        <v>2577</v>
      </c>
      <c r="B4" s="305">
        <v>0</v>
      </c>
      <c r="C4" s="305">
        <v>0</v>
      </c>
      <c r="D4" s="306">
        <v>0</v>
      </c>
      <c r="E4" s="307" t="str">
        <f>IF(A4&lt;&gt;"",IF(SUM(B4:C4)&lt;&gt;0,"是","否"),"是")</f>
        <v>否</v>
      </c>
    </row>
    <row r="5" ht="36" customHeight="1" spans="1:5">
      <c r="A5" s="304" t="s">
        <v>2608</v>
      </c>
      <c r="B5" s="305">
        <v>0</v>
      </c>
      <c r="C5" s="305">
        <v>0</v>
      </c>
      <c r="D5" s="306">
        <v>0</v>
      </c>
      <c r="E5" s="307" t="str">
        <f t="shared" ref="E5:E15" si="0">IF(A5&lt;&gt;"",IF(SUM(B5:C5)&lt;&gt;0,"是","否"),"是")</f>
        <v>否</v>
      </c>
    </row>
    <row r="6" ht="36" customHeight="1" spans="1:5">
      <c r="A6" s="304" t="s">
        <v>2628</v>
      </c>
      <c r="B6" s="305">
        <v>0</v>
      </c>
      <c r="C6" s="305">
        <v>0</v>
      </c>
      <c r="D6" s="306">
        <v>0</v>
      </c>
      <c r="E6" s="307" t="str">
        <f t="shared" si="0"/>
        <v>否</v>
      </c>
    </row>
    <row r="7" ht="36" customHeight="1" spans="1:5">
      <c r="A7" s="308" t="s">
        <v>2640</v>
      </c>
      <c r="B7" s="305">
        <v>0</v>
      </c>
      <c r="C7" s="305">
        <v>0</v>
      </c>
      <c r="D7" s="306">
        <v>0</v>
      </c>
      <c r="E7" s="309" t="str">
        <f t="shared" si="0"/>
        <v>否</v>
      </c>
    </row>
    <row r="8" ht="36" customHeight="1" spans="1:5">
      <c r="A8" s="304" t="s">
        <v>2737</v>
      </c>
      <c r="B8" s="305">
        <v>0</v>
      </c>
      <c r="C8" s="305">
        <v>0</v>
      </c>
      <c r="D8" s="306">
        <v>0</v>
      </c>
      <c r="E8" s="307" t="str">
        <f t="shared" si="0"/>
        <v>否</v>
      </c>
    </row>
    <row r="9" ht="36" customHeight="1" spans="1:5">
      <c r="A9" s="304" t="s">
        <v>2772</v>
      </c>
      <c r="B9" s="305">
        <v>0</v>
      </c>
      <c r="C9" s="305">
        <v>0</v>
      </c>
      <c r="D9" s="306">
        <v>0</v>
      </c>
      <c r="E9" s="307" t="str">
        <f t="shared" si="0"/>
        <v>否</v>
      </c>
    </row>
    <row r="10" ht="36" customHeight="1" spans="1:5">
      <c r="A10" s="308" t="s">
        <v>2870</v>
      </c>
      <c r="B10" s="305">
        <v>0</v>
      </c>
      <c r="C10" s="305">
        <v>0</v>
      </c>
      <c r="D10" s="306">
        <v>0</v>
      </c>
      <c r="E10" s="309" t="str">
        <f t="shared" si="0"/>
        <v>否</v>
      </c>
    </row>
    <row r="11" ht="36" customHeight="1" spans="1:5">
      <c r="A11" s="304" t="s">
        <v>2877</v>
      </c>
      <c r="B11" s="305">
        <v>0</v>
      </c>
      <c r="C11" s="305">
        <v>0</v>
      </c>
      <c r="D11" s="306">
        <v>0</v>
      </c>
      <c r="E11" s="307" t="str">
        <f t="shared" si="0"/>
        <v>否</v>
      </c>
    </row>
    <row r="12" ht="36" customHeight="1" spans="1:5">
      <c r="A12" s="308" t="s">
        <v>2927</v>
      </c>
      <c r="B12" s="305">
        <v>0</v>
      </c>
      <c r="C12" s="305">
        <v>0</v>
      </c>
      <c r="D12" s="306">
        <v>0</v>
      </c>
      <c r="E12" s="309" t="str">
        <f t="shared" si="0"/>
        <v>否</v>
      </c>
    </row>
    <row r="13" ht="36" customHeight="1" spans="1:5">
      <c r="A13" s="308" t="s">
        <v>2961</v>
      </c>
      <c r="B13" s="305">
        <v>0</v>
      </c>
      <c r="C13" s="305">
        <v>0</v>
      </c>
      <c r="D13" s="306">
        <v>0</v>
      </c>
      <c r="E13" s="309" t="str">
        <f t="shared" si="0"/>
        <v>否</v>
      </c>
    </row>
    <row r="14" ht="36" customHeight="1" spans="1:5">
      <c r="A14" s="308" t="s">
        <v>2996</v>
      </c>
      <c r="B14" s="305">
        <v>0</v>
      </c>
      <c r="C14" s="305">
        <v>0</v>
      </c>
      <c r="D14" s="306">
        <v>0</v>
      </c>
      <c r="E14" s="309" t="str">
        <f t="shared" si="0"/>
        <v>否</v>
      </c>
    </row>
    <row r="15" ht="36" customHeight="1" spans="1:5">
      <c r="A15" s="310" t="s">
        <v>3074</v>
      </c>
      <c r="B15" s="311">
        <v>0</v>
      </c>
      <c r="C15" s="311">
        <v>0</v>
      </c>
      <c r="D15" s="312">
        <v>0</v>
      </c>
      <c r="E15" s="307" t="str">
        <f t="shared" si="0"/>
        <v>否</v>
      </c>
    </row>
    <row r="16" ht="34" customHeight="1" spans="1:4">
      <c r="A16" s="313" t="s">
        <v>2488</v>
      </c>
      <c r="B16" s="313"/>
      <c r="C16" s="313"/>
      <c r="D16" s="313"/>
    </row>
  </sheetData>
  <mergeCells count="2">
    <mergeCell ref="A1:D1"/>
    <mergeCell ref="A16:D16"/>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B0F0"/>
  </sheetPr>
  <dimension ref="A1:E54"/>
  <sheetViews>
    <sheetView showGridLines="0" showZeros="0" view="pageBreakPreview" zoomScaleNormal="100" workbookViewId="0">
      <selection activeCell="C26" sqref="C26"/>
    </sheetView>
  </sheetViews>
  <sheetFormatPr defaultColWidth="9" defaultRowHeight="14.25" outlineLevelCol="4"/>
  <cols>
    <col min="1" max="1" width="50.775" style="260" customWidth="1"/>
    <col min="2" max="4" width="20.6333333333333" style="260" customWidth="1"/>
    <col min="5" max="5" width="4.21666666666667" style="260" hidden="1" customWidth="1"/>
    <col min="6" max="6" width="13.775" style="260"/>
    <col min="7" max="16384" width="9" style="260"/>
  </cols>
  <sheetData>
    <row r="1" ht="45" customHeight="1" spans="1:4">
      <c r="A1" s="203" t="s">
        <v>3075</v>
      </c>
      <c r="B1" s="203"/>
      <c r="C1" s="203"/>
      <c r="D1" s="203"/>
    </row>
    <row r="2" ht="20.1" customHeight="1" spans="1:4">
      <c r="A2" s="280"/>
      <c r="B2" s="281"/>
      <c r="C2" s="282"/>
      <c r="D2" s="283" t="s">
        <v>3076</v>
      </c>
    </row>
    <row r="3" ht="45" customHeight="1" spans="1:5">
      <c r="A3" s="231" t="s">
        <v>3077</v>
      </c>
      <c r="B3" s="111" t="s">
        <v>5</v>
      </c>
      <c r="C3" s="111" t="s">
        <v>6</v>
      </c>
      <c r="D3" s="111" t="s">
        <v>7</v>
      </c>
      <c r="E3" s="260" t="s">
        <v>8</v>
      </c>
    </row>
    <row r="4" ht="36" customHeight="1" spans="1:5">
      <c r="A4" s="194" t="s">
        <v>3078</v>
      </c>
      <c r="B4" s="284">
        <v>650</v>
      </c>
      <c r="C4" s="284">
        <v>670</v>
      </c>
      <c r="D4" s="143">
        <v>0.031</v>
      </c>
      <c r="E4" s="285" t="str">
        <f t="shared" ref="E4:E41" si="0">IF(A4&lt;&gt;"",IF(SUM(B4:C4)&lt;&gt;0,"是","否"),"是")</f>
        <v>是</v>
      </c>
    </row>
    <row r="5" ht="36" customHeight="1" spans="1:5">
      <c r="A5" s="273" t="s">
        <v>3079</v>
      </c>
      <c r="B5" s="286"/>
      <c r="C5" s="287"/>
      <c r="D5" s="149"/>
      <c r="E5" s="285" t="str">
        <f t="shared" si="0"/>
        <v>否</v>
      </c>
    </row>
    <row r="6" ht="36" customHeight="1" spans="1:5">
      <c r="A6" s="273" t="s">
        <v>3080</v>
      </c>
      <c r="B6" s="286"/>
      <c r="C6" s="286"/>
      <c r="D6" s="149"/>
      <c r="E6" s="285" t="str">
        <f t="shared" si="0"/>
        <v>否</v>
      </c>
    </row>
    <row r="7" ht="36" customHeight="1" spans="1:5">
      <c r="A7" s="273" t="s">
        <v>3081</v>
      </c>
      <c r="B7" s="288"/>
      <c r="C7" s="287"/>
      <c r="D7" s="149"/>
      <c r="E7" s="285" t="str">
        <f t="shared" si="0"/>
        <v>否</v>
      </c>
    </row>
    <row r="8" ht="36" customHeight="1" spans="1:5">
      <c r="A8" s="273" t="s">
        <v>3082</v>
      </c>
      <c r="B8" s="286"/>
      <c r="C8" s="287"/>
      <c r="D8" s="149"/>
      <c r="E8" s="285" t="str">
        <f t="shared" si="0"/>
        <v>否</v>
      </c>
    </row>
    <row r="9" ht="36" customHeight="1" spans="1:5">
      <c r="A9" s="273" t="s">
        <v>3083</v>
      </c>
      <c r="B9" s="288"/>
      <c r="C9" s="287"/>
      <c r="D9" s="149"/>
      <c r="E9" s="285" t="str">
        <f t="shared" si="0"/>
        <v>否</v>
      </c>
    </row>
    <row r="10" ht="36" customHeight="1" spans="1:5">
      <c r="A10" s="273" t="s">
        <v>3084</v>
      </c>
      <c r="B10" s="286"/>
      <c r="C10" s="287"/>
      <c r="D10" s="149"/>
      <c r="E10" s="285" t="str">
        <f t="shared" si="0"/>
        <v>否</v>
      </c>
    </row>
    <row r="11" ht="36" customHeight="1" spans="1:5">
      <c r="A11" s="273" t="s">
        <v>3085</v>
      </c>
      <c r="B11" s="286"/>
      <c r="C11" s="287"/>
      <c r="D11" s="149"/>
      <c r="E11" s="285" t="str">
        <f t="shared" si="0"/>
        <v>否</v>
      </c>
    </row>
    <row r="12" ht="36" customHeight="1" spans="1:5">
      <c r="A12" s="273" t="s">
        <v>3086</v>
      </c>
      <c r="B12" s="286"/>
      <c r="C12" s="287"/>
      <c r="D12" s="149"/>
      <c r="E12" s="285" t="str">
        <f t="shared" si="0"/>
        <v>否</v>
      </c>
    </row>
    <row r="13" ht="36" customHeight="1" spans="1:5">
      <c r="A13" s="273" t="s">
        <v>3087</v>
      </c>
      <c r="B13" s="289"/>
      <c r="C13" s="286"/>
      <c r="D13" s="149"/>
      <c r="E13" s="285" t="str">
        <f t="shared" si="0"/>
        <v>否</v>
      </c>
    </row>
    <row r="14" ht="36" customHeight="1" spans="1:5">
      <c r="A14" s="273" t="s">
        <v>3088</v>
      </c>
      <c r="B14" s="289"/>
      <c r="C14" s="287"/>
      <c r="D14" s="149"/>
      <c r="E14" s="285" t="str">
        <f t="shared" si="0"/>
        <v>否</v>
      </c>
    </row>
    <row r="15" ht="36" customHeight="1" spans="1:5">
      <c r="A15" s="273" t="s">
        <v>3089</v>
      </c>
      <c r="B15" s="289"/>
      <c r="C15" s="290"/>
      <c r="D15" s="149"/>
      <c r="E15" s="285" t="str">
        <f t="shared" si="0"/>
        <v>否</v>
      </c>
    </row>
    <row r="16" ht="36" customHeight="1" spans="1:5">
      <c r="A16" s="273" t="s">
        <v>3090</v>
      </c>
      <c r="B16" s="289"/>
      <c r="C16" s="290"/>
      <c r="D16" s="149"/>
      <c r="E16" s="285" t="str">
        <f t="shared" si="0"/>
        <v>否</v>
      </c>
    </row>
    <row r="17" ht="36" customHeight="1" spans="1:5">
      <c r="A17" s="273" t="s">
        <v>3091</v>
      </c>
      <c r="B17" s="286"/>
      <c r="C17" s="287"/>
      <c r="D17" s="149"/>
      <c r="E17" s="285" t="str">
        <f t="shared" si="0"/>
        <v>否</v>
      </c>
    </row>
    <row r="18" ht="36" customHeight="1" spans="1:5">
      <c r="A18" s="273" t="s">
        <v>3092</v>
      </c>
      <c r="B18" s="289"/>
      <c r="C18" s="290"/>
      <c r="D18" s="149"/>
      <c r="E18" s="285" t="str">
        <f t="shared" si="0"/>
        <v>否</v>
      </c>
    </row>
    <row r="19" ht="36" customHeight="1" spans="1:5">
      <c r="A19" s="273" t="s">
        <v>3093</v>
      </c>
      <c r="B19" s="289"/>
      <c r="C19" s="290"/>
      <c r="D19" s="149"/>
      <c r="E19" s="285" t="str">
        <f t="shared" si="0"/>
        <v>否</v>
      </c>
    </row>
    <row r="20" ht="36" customHeight="1" spans="1:5">
      <c r="A20" s="273" t="s">
        <v>3094</v>
      </c>
      <c r="B20" s="286"/>
      <c r="C20" s="290"/>
      <c r="D20" s="149" t="str">
        <f>IF(B20&gt;0,C20/B20-1,IF(B20&lt;0,-(C20/B20-1),""))</f>
        <v/>
      </c>
      <c r="E20" s="285" t="str">
        <f t="shared" si="0"/>
        <v>否</v>
      </c>
    </row>
    <row r="21" ht="36" customHeight="1" spans="1:5">
      <c r="A21" s="273" t="s">
        <v>3095</v>
      </c>
      <c r="B21" s="289"/>
      <c r="C21" s="287"/>
      <c r="D21" s="149"/>
      <c r="E21" s="285" t="str">
        <f t="shared" si="0"/>
        <v>否</v>
      </c>
    </row>
    <row r="22" ht="36" customHeight="1" spans="1:5">
      <c r="A22" s="273" t="s">
        <v>3096</v>
      </c>
      <c r="B22" s="289">
        <v>650</v>
      </c>
      <c r="C22" s="287">
        <v>670</v>
      </c>
      <c r="D22" s="149">
        <v>0.031</v>
      </c>
      <c r="E22" s="285" t="str">
        <f t="shared" si="0"/>
        <v>是</v>
      </c>
    </row>
    <row r="23" ht="36" customHeight="1" spans="1:5">
      <c r="A23" s="194" t="s">
        <v>3097</v>
      </c>
      <c r="B23" s="284"/>
      <c r="C23" s="284"/>
      <c r="D23" s="143"/>
      <c r="E23" s="285" t="str">
        <f t="shared" si="0"/>
        <v>否</v>
      </c>
    </row>
    <row r="24" ht="36" customHeight="1" spans="1:5">
      <c r="A24" s="216" t="s">
        <v>3098</v>
      </c>
      <c r="B24" s="289"/>
      <c r="C24" s="287"/>
      <c r="D24" s="149"/>
      <c r="E24" s="285" t="str">
        <f t="shared" si="0"/>
        <v>否</v>
      </c>
    </row>
    <row r="25" ht="36" customHeight="1" spans="1:5">
      <c r="A25" s="216" t="s">
        <v>3099</v>
      </c>
      <c r="B25" s="289"/>
      <c r="C25" s="287"/>
      <c r="D25" s="149"/>
      <c r="E25" s="285" t="str">
        <f t="shared" si="0"/>
        <v>否</v>
      </c>
    </row>
    <row r="26" ht="36" customHeight="1" spans="1:5">
      <c r="A26" s="216" t="s">
        <v>3100</v>
      </c>
      <c r="B26" s="289"/>
      <c r="C26" s="287"/>
      <c r="D26" s="149"/>
      <c r="E26" s="285" t="str">
        <f t="shared" si="0"/>
        <v>否</v>
      </c>
    </row>
    <row r="27" ht="36" customHeight="1" spans="1:5">
      <c r="A27" s="216" t="s">
        <v>3101</v>
      </c>
      <c r="B27" s="289"/>
      <c r="C27" s="287"/>
      <c r="D27" s="149"/>
      <c r="E27" s="285" t="str">
        <f t="shared" si="0"/>
        <v>否</v>
      </c>
    </row>
    <row r="28" ht="36" customHeight="1" spans="1:5">
      <c r="A28" s="194" t="s">
        <v>3102</v>
      </c>
      <c r="B28" s="284"/>
      <c r="C28" s="284"/>
      <c r="D28" s="143"/>
      <c r="E28" s="285" t="str">
        <f t="shared" si="0"/>
        <v>否</v>
      </c>
    </row>
    <row r="29" ht="36" customHeight="1" spans="1:5">
      <c r="A29" s="216" t="s">
        <v>3103</v>
      </c>
      <c r="B29" s="289"/>
      <c r="C29" s="287"/>
      <c r="D29" s="149"/>
      <c r="E29" s="285" t="str">
        <f t="shared" si="0"/>
        <v>否</v>
      </c>
    </row>
    <row r="30" ht="36" customHeight="1" spans="1:5">
      <c r="A30" s="216" t="s">
        <v>3104</v>
      </c>
      <c r="B30" s="286"/>
      <c r="C30" s="287"/>
      <c r="D30" s="149"/>
      <c r="E30" s="285" t="str">
        <f t="shared" si="0"/>
        <v>否</v>
      </c>
    </row>
    <row r="31" ht="36" customHeight="1" spans="1:5">
      <c r="A31" s="216" t="s">
        <v>3105</v>
      </c>
      <c r="B31" s="289"/>
      <c r="C31" s="287"/>
      <c r="D31" s="149"/>
      <c r="E31" s="285" t="str">
        <f t="shared" si="0"/>
        <v>否</v>
      </c>
    </row>
    <row r="32" ht="36" customHeight="1" spans="1:5">
      <c r="A32" s="194" t="s">
        <v>3106</v>
      </c>
      <c r="B32" s="284"/>
      <c r="C32" s="284"/>
      <c r="D32" s="143"/>
      <c r="E32" s="285" t="str">
        <f t="shared" si="0"/>
        <v>否</v>
      </c>
    </row>
    <row r="33" ht="36" customHeight="1" spans="1:5">
      <c r="A33" s="216" t="s">
        <v>3107</v>
      </c>
      <c r="B33" s="286"/>
      <c r="C33" s="291"/>
      <c r="D33" s="149"/>
      <c r="E33" s="285" t="str">
        <f t="shared" si="0"/>
        <v>否</v>
      </c>
    </row>
    <row r="34" ht="36" customHeight="1" spans="1:5">
      <c r="A34" s="216" t="s">
        <v>3108</v>
      </c>
      <c r="B34" s="289"/>
      <c r="C34" s="291"/>
      <c r="D34" s="149"/>
      <c r="E34" s="285" t="str">
        <f t="shared" si="0"/>
        <v>否</v>
      </c>
    </row>
    <row r="35" ht="36" customHeight="1" spans="1:5">
      <c r="A35" s="216" t="s">
        <v>3109</v>
      </c>
      <c r="B35" s="289"/>
      <c r="C35" s="290"/>
      <c r="D35" s="149"/>
      <c r="E35" s="285" t="str">
        <f t="shared" si="0"/>
        <v>否</v>
      </c>
    </row>
    <row r="36" ht="36" customHeight="1" spans="1:5">
      <c r="A36" s="194" t="s">
        <v>3110</v>
      </c>
      <c r="B36" s="292"/>
      <c r="C36" s="293"/>
      <c r="D36" s="143"/>
      <c r="E36" s="285" t="str">
        <f t="shared" si="0"/>
        <v>否</v>
      </c>
    </row>
    <row r="37" ht="36" customHeight="1" spans="1:5">
      <c r="A37" s="294" t="s">
        <v>3111</v>
      </c>
      <c r="B37" s="284">
        <v>650</v>
      </c>
      <c r="C37" s="284">
        <v>670</v>
      </c>
      <c r="D37" s="143">
        <v>0.031</v>
      </c>
      <c r="E37" s="285" t="str">
        <f t="shared" si="0"/>
        <v>是</v>
      </c>
    </row>
    <row r="38" ht="36" customHeight="1" spans="1:5">
      <c r="A38" s="295" t="s">
        <v>64</v>
      </c>
      <c r="B38" s="286">
        <v>6</v>
      </c>
      <c r="C38" s="291">
        <v>5</v>
      </c>
      <c r="D38" s="143">
        <v>-0.167</v>
      </c>
      <c r="E38" s="285" t="str">
        <f t="shared" si="0"/>
        <v>是</v>
      </c>
    </row>
    <row r="39" ht="36" customHeight="1" spans="1:5">
      <c r="A39" s="253" t="s">
        <v>3112</v>
      </c>
      <c r="B39" s="284">
        <v>43</v>
      </c>
      <c r="C39" s="293">
        <v>91</v>
      </c>
      <c r="D39" s="143">
        <v>1.116</v>
      </c>
      <c r="E39" s="285" t="str">
        <f t="shared" si="0"/>
        <v>是</v>
      </c>
    </row>
    <row r="40" ht="36" customHeight="1" spans="1:5">
      <c r="A40" s="295" t="s">
        <v>3113</v>
      </c>
      <c r="B40" s="286"/>
      <c r="C40" s="291"/>
      <c r="D40" s="143"/>
      <c r="E40" s="285" t="str">
        <f t="shared" si="0"/>
        <v>否</v>
      </c>
    </row>
    <row r="41" ht="36" customHeight="1" spans="1:5">
      <c r="A41" s="294" t="s">
        <v>71</v>
      </c>
      <c r="B41" s="284">
        <v>699</v>
      </c>
      <c r="C41" s="284">
        <v>766</v>
      </c>
      <c r="D41" s="143">
        <v>0.096</v>
      </c>
      <c r="E41" s="285" t="str">
        <f t="shared" si="0"/>
        <v>是</v>
      </c>
    </row>
    <row r="42" spans="2:2">
      <c r="B42" s="279"/>
    </row>
    <row r="43" spans="2:3">
      <c r="B43" s="279"/>
      <c r="C43" s="279"/>
    </row>
    <row r="44" spans="2:2">
      <c r="B44" s="279"/>
    </row>
    <row r="45" spans="2:3">
      <c r="B45" s="279"/>
      <c r="C45" s="279"/>
    </row>
    <row r="46" spans="2:2">
      <c r="B46" s="279"/>
    </row>
    <row r="47" spans="2:2">
      <c r="B47" s="279"/>
    </row>
    <row r="48" spans="2:3">
      <c r="B48" s="279"/>
      <c r="C48" s="279"/>
    </row>
    <row r="49" spans="2:2">
      <c r="B49" s="279"/>
    </row>
    <row r="50" spans="2:2">
      <c r="B50" s="279"/>
    </row>
    <row r="51" spans="2:2">
      <c r="B51" s="279"/>
    </row>
    <row r="52" spans="2:2">
      <c r="B52" s="279"/>
    </row>
    <row r="53" spans="2:3">
      <c r="B53" s="279"/>
      <c r="C53" s="279"/>
    </row>
    <row r="54" spans="2:2">
      <c r="B54" s="279"/>
    </row>
  </sheetData>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F0"/>
  </sheetPr>
  <dimension ref="A1:E41"/>
  <sheetViews>
    <sheetView showGridLines="0" showZeros="0" view="pageBreakPreview" zoomScaleNormal="100" workbookViewId="0">
      <selection activeCell="A24" sqref="A24"/>
    </sheetView>
  </sheetViews>
  <sheetFormatPr defaultColWidth="9" defaultRowHeight="14.25" outlineLevelCol="4"/>
  <cols>
    <col min="1" max="1" width="50.775" style="224" customWidth="1"/>
    <col min="2" max="2" width="20.6333333333333" style="224" customWidth="1"/>
    <col min="3" max="3" width="20.6333333333333" style="260" customWidth="1"/>
    <col min="4" max="4" width="20.6333333333333" style="224" customWidth="1"/>
    <col min="5" max="5" width="4.775" style="224" hidden="1" customWidth="1"/>
    <col min="6" max="16384" width="9" style="224"/>
  </cols>
  <sheetData>
    <row r="1" ht="45" customHeight="1" spans="1:5">
      <c r="A1" s="261" t="s">
        <v>3114</v>
      </c>
      <c r="B1" s="261"/>
      <c r="C1" s="261"/>
      <c r="D1" s="261"/>
      <c r="E1" s="262"/>
    </row>
    <row r="2" ht="20.1" customHeight="1" spans="1:5">
      <c r="A2" s="263"/>
      <c r="B2" s="263"/>
      <c r="C2" s="263"/>
      <c r="D2" s="264" t="s">
        <v>2</v>
      </c>
      <c r="E2" s="265"/>
    </row>
    <row r="3" ht="45" customHeight="1" spans="1:5">
      <c r="A3" s="266" t="s">
        <v>4</v>
      </c>
      <c r="B3" s="207" t="s">
        <v>5</v>
      </c>
      <c r="C3" s="207" t="s">
        <v>6</v>
      </c>
      <c r="D3" s="207" t="s">
        <v>7</v>
      </c>
      <c r="E3" s="267" t="s">
        <v>8</v>
      </c>
    </row>
    <row r="4" ht="35.1" customHeight="1" spans="1:5">
      <c r="A4" s="194" t="s">
        <v>3115</v>
      </c>
      <c r="B4" s="268">
        <v>8</v>
      </c>
      <c r="C4" s="268">
        <v>205</v>
      </c>
      <c r="D4" s="143">
        <v>24.625</v>
      </c>
      <c r="E4" s="269" t="str">
        <f t="shared" ref="E4:E28" si="0">IF(A4&lt;&gt;"",IF(SUM(B4:C4)&lt;&gt;0,"是","否"),"是")</f>
        <v>是</v>
      </c>
    </row>
    <row r="5" ht="35.1" customHeight="1" spans="1:5">
      <c r="A5" s="196" t="s">
        <v>3116</v>
      </c>
      <c r="B5" s="270"/>
      <c r="C5" s="270"/>
      <c r="D5" s="241"/>
      <c r="E5" s="269" t="str">
        <f t="shared" si="0"/>
        <v>否</v>
      </c>
    </row>
    <row r="6" ht="35.1" customHeight="1" spans="1:5">
      <c r="A6" s="196" t="s">
        <v>3117</v>
      </c>
      <c r="B6" s="270"/>
      <c r="C6" s="270"/>
      <c r="D6" s="241"/>
      <c r="E6" s="269" t="str">
        <f t="shared" si="0"/>
        <v>否</v>
      </c>
    </row>
    <row r="7" ht="35.1" customHeight="1" spans="1:5">
      <c r="A7" s="196" t="s">
        <v>3118</v>
      </c>
      <c r="B7" s="270">
        <v>8</v>
      </c>
      <c r="C7" s="270">
        <v>5</v>
      </c>
      <c r="D7" s="241">
        <v>-0.375</v>
      </c>
      <c r="E7" s="269" t="str">
        <f t="shared" si="0"/>
        <v>是</v>
      </c>
    </row>
    <row r="8" ht="35.1" customHeight="1" spans="1:5">
      <c r="A8" s="196" t="s">
        <v>3119</v>
      </c>
      <c r="B8" s="270"/>
      <c r="C8" s="270"/>
      <c r="D8" s="241"/>
      <c r="E8" s="269" t="str">
        <f t="shared" si="0"/>
        <v>否</v>
      </c>
    </row>
    <row r="9" ht="35.1" customHeight="1" spans="1:5">
      <c r="A9" s="196" t="s">
        <v>3120</v>
      </c>
      <c r="B9" s="271"/>
      <c r="C9" s="271"/>
      <c r="D9" s="236" t="str">
        <f>IF(B9&gt;0,C9/B9-1,IF(B9&lt;0,-(C9/B9-1),""))</f>
        <v/>
      </c>
      <c r="E9" s="269" t="str">
        <f t="shared" si="0"/>
        <v>否</v>
      </c>
    </row>
    <row r="10" ht="35.1" customHeight="1" spans="1:5">
      <c r="A10" s="196" t="s">
        <v>3121</v>
      </c>
      <c r="B10" s="270"/>
      <c r="C10" s="270">
        <v>200</v>
      </c>
      <c r="D10" s="241"/>
      <c r="E10" s="269" t="str">
        <f t="shared" si="0"/>
        <v>是</v>
      </c>
    </row>
    <row r="11" ht="35.1" customHeight="1" spans="1:5">
      <c r="A11" s="194" t="s">
        <v>3122</v>
      </c>
      <c r="B11" s="272"/>
      <c r="C11" s="272">
        <v>126</v>
      </c>
      <c r="D11" s="251"/>
      <c r="E11" s="269" t="str">
        <f t="shared" si="0"/>
        <v>是</v>
      </c>
    </row>
    <row r="12" ht="35.1" customHeight="1" spans="1:5">
      <c r="A12" s="196" t="s">
        <v>3123</v>
      </c>
      <c r="B12" s="270"/>
      <c r="C12" s="270"/>
      <c r="D12" s="241"/>
      <c r="E12" s="269" t="str">
        <f t="shared" si="0"/>
        <v>否</v>
      </c>
    </row>
    <row r="13" ht="35.1" customHeight="1" spans="1:5">
      <c r="A13" s="196" t="s">
        <v>3124</v>
      </c>
      <c r="B13" s="270"/>
      <c r="C13" s="270"/>
      <c r="D13" s="241"/>
      <c r="E13" s="269" t="str">
        <f t="shared" si="0"/>
        <v>否</v>
      </c>
    </row>
    <row r="14" ht="35.1" customHeight="1" spans="1:5">
      <c r="A14" s="196" t="s">
        <v>3125</v>
      </c>
      <c r="B14" s="271"/>
      <c r="C14" s="271"/>
      <c r="D14" s="236" t="str">
        <f>IF(B14&gt;0,C14/B14-1,IF(B14&lt;0,-(C14/B14-1),""))</f>
        <v/>
      </c>
      <c r="E14" s="269" t="str">
        <f t="shared" si="0"/>
        <v>否</v>
      </c>
    </row>
    <row r="15" ht="35.1" customHeight="1" spans="1:5">
      <c r="A15" s="196" t="s">
        <v>3126</v>
      </c>
      <c r="B15" s="271"/>
      <c r="C15" s="271"/>
      <c r="D15" s="236" t="str">
        <f>IF(B15&gt;0,C15/B15-1,IF(B15&lt;0,-(C15/B15-1),""))</f>
        <v/>
      </c>
      <c r="E15" s="269" t="str">
        <f t="shared" si="0"/>
        <v>否</v>
      </c>
    </row>
    <row r="16" ht="35.1" customHeight="1" spans="1:5">
      <c r="A16" s="196" t="s">
        <v>3127</v>
      </c>
      <c r="B16" s="270"/>
      <c r="C16" s="210">
        <v>126</v>
      </c>
      <c r="D16" s="241"/>
      <c r="E16" s="269" t="str">
        <f t="shared" si="0"/>
        <v>是</v>
      </c>
    </row>
    <row r="17" s="259" customFormat="1" ht="35.1" customHeight="1" spans="1:5">
      <c r="A17" s="194" t="s">
        <v>3128</v>
      </c>
      <c r="B17" s="272"/>
      <c r="C17" s="272"/>
      <c r="D17" s="251"/>
      <c r="E17" s="269" t="str">
        <f t="shared" si="0"/>
        <v>否</v>
      </c>
    </row>
    <row r="18" ht="35.1" customHeight="1" spans="1:5">
      <c r="A18" s="196" t="s">
        <v>3129</v>
      </c>
      <c r="B18" s="270"/>
      <c r="C18" s="270"/>
      <c r="D18" s="251"/>
      <c r="E18" s="269" t="str">
        <f t="shared" si="0"/>
        <v>否</v>
      </c>
    </row>
    <row r="19" ht="35.1" customHeight="1" spans="1:5">
      <c r="A19" s="194" t="s">
        <v>3130</v>
      </c>
      <c r="B19" s="272"/>
      <c r="C19" s="272"/>
      <c r="D19" s="251"/>
      <c r="E19" s="269" t="str">
        <f t="shared" si="0"/>
        <v>否</v>
      </c>
    </row>
    <row r="20" ht="35.1" customHeight="1" spans="1:5">
      <c r="A20" s="273" t="s">
        <v>3131</v>
      </c>
      <c r="B20" s="270"/>
      <c r="C20" s="270"/>
      <c r="D20" s="241"/>
      <c r="E20" s="269" t="str">
        <f t="shared" si="0"/>
        <v>否</v>
      </c>
    </row>
    <row r="21" ht="35.1" customHeight="1" spans="1:5">
      <c r="A21" s="194" t="s">
        <v>3132</v>
      </c>
      <c r="B21" s="272"/>
      <c r="C21" s="272">
        <v>100</v>
      </c>
      <c r="D21" s="251"/>
      <c r="E21" s="269" t="str">
        <f t="shared" si="0"/>
        <v>是</v>
      </c>
    </row>
    <row r="22" ht="35.1" customHeight="1" spans="1:5">
      <c r="A22" s="196" t="s">
        <v>3133</v>
      </c>
      <c r="B22" s="270"/>
      <c r="C22" s="270">
        <v>100</v>
      </c>
      <c r="D22" s="241"/>
      <c r="E22" s="269" t="str">
        <f t="shared" si="0"/>
        <v>是</v>
      </c>
    </row>
    <row r="23" ht="35.1" customHeight="1" spans="1:5">
      <c r="A23" s="252" t="s">
        <v>3134</v>
      </c>
      <c r="B23" s="272">
        <v>8</v>
      </c>
      <c r="C23" s="272">
        <v>431</v>
      </c>
      <c r="D23" s="251">
        <v>52.875</v>
      </c>
      <c r="E23" s="269" t="str">
        <f t="shared" si="0"/>
        <v>是</v>
      </c>
    </row>
    <row r="24" ht="35.1" customHeight="1" spans="1:5">
      <c r="A24" s="274" t="s">
        <v>124</v>
      </c>
      <c r="B24" s="272">
        <v>600</v>
      </c>
      <c r="C24" s="272">
        <v>335</v>
      </c>
      <c r="D24" s="251">
        <v>-0.442</v>
      </c>
      <c r="E24" s="269" t="str">
        <f t="shared" si="0"/>
        <v>是</v>
      </c>
    </row>
    <row r="25" ht="35.1" customHeight="1" spans="1:5">
      <c r="A25" s="275" t="s">
        <v>3135</v>
      </c>
      <c r="B25" s="271"/>
      <c r="C25" s="271"/>
      <c r="D25" s="276"/>
      <c r="E25" s="269" t="str">
        <f t="shared" si="0"/>
        <v>否</v>
      </c>
    </row>
    <row r="26" ht="35.1" customHeight="1" spans="1:5">
      <c r="A26" s="277" t="s">
        <v>3136</v>
      </c>
      <c r="B26" s="270">
        <v>600</v>
      </c>
      <c r="C26" s="270">
        <v>335</v>
      </c>
      <c r="D26" s="251">
        <v>-0.442</v>
      </c>
      <c r="E26" s="269" t="str">
        <f t="shared" si="0"/>
        <v>是</v>
      </c>
    </row>
    <row r="27" ht="35.1" customHeight="1" spans="1:5">
      <c r="A27" s="278" t="s">
        <v>3137</v>
      </c>
      <c r="B27" s="272">
        <v>91</v>
      </c>
      <c r="C27" s="272"/>
      <c r="D27" s="251"/>
      <c r="E27" s="269" t="str">
        <f t="shared" si="0"/>
        <v>是</v>
      </c>
    </row>
    <row r="28" ht="35.1" customHeight="1" spans="1:5">
      <c r="A28" s="217" t="s">
        <v>131</v>
      </c>
      <c r="B28" s="272">
        <v>699</v>
      </c>
      <c r="C28" s="272">
        <v>766</v>
      </c>
      <c r="D28" s="251">
        <v>0.096</v>
      </c>
      <c r="E28" s="269" t="str">
        <f t="shared" si="0"/>
        <v>是</v>
      </c>
    </row>
    <row r="29" spans="2:2">
      <c r="B29" s="257"/>
    </row>
    <row r="30" spans="2:3">
      <c r="B30" s="257"/>
      <c r="C30" s="279"/>
    </row>
    <row r="31" spans="2:2">
      <c r="B31" s="257"/>
    </row>
    <row r="32" spans="2:3">
      <c r="B32" s="257"/>
      <c r="C32" s="279"/>
    </row>
    <row r="33" spans="2:2">
      <c r="B33" s="257"/>
    </row>
    <row r="34" spans="2:2">
      <c r="B34" s="257"/>
    </row>
    <row r="35" spans="2:3">
      <c r="B35" s="257"/>
      <c r="C35" s="279"/>
    </row>
    <row r="36" spans="2:2">
      <c r="B36" s="257"/>
    </row>
    <row r="37" spans="2:2">
      <c r="B37" s="257"/>
    </row>
    <row r="38" spans="2:2">
      <c r="B38" s="257"/>
    </row>
    <row r="39" spans="2:2">
      <c r="B39" s="257"/>
    </row>
    <row r="40" spans="2:3">
      <c r="B40" s="257"/>
      <c r="C40" s="279"/>
    </row>
    <row r="41" spans="2:2">
      <c r="B41" s="257"/>
    </row>
  </sheetData>
  <mergeCells count="1">
    <mergeCell ref="A1:D1"/>
  </mergeCells>
  <conditionalFormatting sqref="E29">
    <cfRule type="cellIs" dxfId="3" priority="1" stopIfTrue="1" operator="lessThanOrEqual">
      <formula>-1</formula>
    </cfRule>
  </conditionalFormatting>
  <conditionalFormatting sqref="E3:E29 D5: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F0"/>
  </sheetPr>
  <dimension ref="A1:E48"/>
  <sheetViews>
    <sheetView showGridLines="0" showZeros="0" view="pageBreakPreview" zoomScale="80" zoomScaleNormal="100" workbookViewId="0">
      <selection activeCell="C9" sqref="C9"/>
    </sheetView>
  </sheetViews>
  <sheetFormatPr defaultColWidth="9" defaultRowHeight="20.25" outlineLevelCol="4"/>
  <cols>
    <col min="1" max="1" width="52.6666666666667" style="224" customWidth="1"/>
    <col min="2" max="2" width="20.6333333333333" style="224" customWidth="1"/>
    <col min="3" max="3" width="20.6333333333333" style="225" customWidth="1"/>
    <col min="4" max="4" width="20.6333333333333" style="224" customWidth="1"/>
    <col min="5" max="5" width="4.44166666666667" style="224" hidden="1" customWidth="1"/>
    <col min="6" max="16384" width="9" style="224"/>
  </cols>
  <sheetData>
    <row r="1" ht="45" customHeight="1" spans="1:4">
      <c r="A1" s="226" t="s">
        <v>3138</v>
      </c>
      <c r="B1" s="226"/>
      <c r="C1" s="227"/>
      <c r="D1" s="226"/>
    </row>
    <row r="2" ht="20.1" customHeight="1" spans="1:4">
      <c r="A2" s="228"/>
      <c r="B2" s="228"/>
      <c r="C2" s="229"/>
      <c r="D2" s="230" t="s">
        <v>2</v>
      </c>
    </row>
    <row r="3" ht="45" customHeight="1" spans="1:5">
      <c r="A3" s="231" t="s">
        <v>3077</v>
      </c>
      <c r="B3" s="207" t="s">
        <v>5</v>
      </c>
      <c r="C3" s="207" t="s">
        <v>6</v>
      </c>
      <c r="D3" s="207" t="s">
        <v>7</v>
      </c>
      <c r="E3" s="224" t="s">
        <v>8</v>
      </c>
    </row>
    <row r="4" ht="36" customHeight="1" spans="1:5">
      <c r="A4" s="194" t="s">
        <v>3139</v>
      </c>
      <c r="B4" s="114">
        <v>650</v>
      </c>
      <c r="C4" s="232">
        <v>670</v>
      </c>
      <c r="D4" s="143">
        <v>0.031</v>
      </c>
      <c r="E4" s="178" t="str">
        <f t="shared" ref="E4:E35" si="0">IF(A4&lt;&gt;"",IF(SUM(B4:C4)&lt;&gt;0,"是","否"),"是")</f>
        <v>是</v>
      </c>
    </row>
    <row r="5" ht="36" customHeight="1" spans="1:5">
      <c r="A5" s="216" t="s">
        <v>3079</v>
      </c>
      <c r="B5" s="114"/>
      <c r="C5" s="233"/>
      <c r="D5" s="234"/>
      <c r="E5" s="178" t="str">
        <f t="shared" si="0"/>
        <v>否</v>
      </c>
    </row>
    <row r="6" ht="36" customHeight="1" spans="1:5">
      <c r="A6" s="216" t="s">
        <v>3080</v>
      </c>
      <c r="B6" s="210"/>
      <c r="C6" s="235"/>
      <c r="D6" s="236" t="str">
        <f>IF(B6&gt;0,C6/B6-1,IF(B6&lt;0,-(C6/B6-1),""))</f>
        <v/>
      </c>
      <c r="E6" s="178" t="str">
        <f t="shared" si="0"/>
        <v>否</v>
      </c>
    </row>
    <row r="7" ht="36" customHeight="1" spans="1:5">
      <c r="A7" s="216" t="s">
        <v>3081</v>
      </c>
      <c r="B7" s="237"/>
      <c r="C7" s="233"/>
      <c r="D7" s="238"/>
      <c r="E7" s="178" t="str">
        <f t="shared" si="0"/>
        <v>否</v>
      </c>
    </row>
    <row r="8" ht="36" customHeight="1" spans="1:5">
      <c r="A8" s="216" t="s">
        <v>3082</v>
      </c>
      <c r="B8" s="239"/>
      <c r="C8" s="235">
        <v>0</v>
      </c>
      <c r="D8" s="236" t="str">
        <f>IF(B8&gt;0,C8/B8-1,IF(B8&lt;0,-(C8/B8-1),""))</f>
        <v/>
      </c>
      <c r="E8" s="178" t="str">
        <f t="shared" si="0"/>
        <v>否</v>
      </c>
    </row>
    <row r="9" ht="36" customHeight="1" spans="1:5">
      <c r="A9" s="216" t="s">
        <v>3083</v>
      </c>
      <c r="B9" s="237"/>
      <c r="C9" s="233"/>
      <c r="D9" s="238"/>
      <c r="E9" s="178" t="str">
        <f t="shared" si="0"/>
        <v>否</v>
      </c>
    </row>
    <row r="10" ht="36" customHeight="1" spans="1:5">
      <c r="A10" s="216" t="s">
        <v>3086</v>
      </c>
      <c r="B10" s="240"/>
      <c r="C10" s="233"/>
      <c r="D10" s="241"/>
      <c r="E10" s="178" t="str">
        <f t="shared" si="0"/>
        <v>否</v>
      </c>
    </row>
    <row r="11" ht="36" customHeight="1" spans="1:5">
      <c r="A11" s="216" t="s">
        <v>3087</v>
      </c>
      <c r="B11" s="240"/>
      <c r="C11" s="242"/>
      <c r="D11" s="238"/>
      <c r="E11" s="178" t="str">
        <f t="shared" si="0"/>
        <v>否</v>
      </c>
    </row>
    <row r="12" ht="36" customHeight="1" spans="1:5">
      <c r="A12" s="216" t="s">
        <v>3088</v>
      </c>
      <c r="B12" s="237"/>
      <c r="C12" s="243"/>
      <c r="D12" s="238"/>
      <c r="E12" s="178" t="str">
        <f t="shared" si="0"/>
        <v>否</v>
      </c>
    </row>
    <row r="13" ht="36" customHeight="1" spans="1:5">
      <c r="A13" s="216" t="s">
        <v>3089</v>
      </c>
      <c r="B13" s="237"/>
      <c r="C13" s="233"/>
      <c r="D13" s="238"/>
      <c r="E13" s="178" t="str">
        <f t="shared" si="0"/>
        <v>否</v>
      </c>
    </row>
    <row r="14" ht="36" customHeight="1" spans="1:5">
      <c r="A14" s="216" t="s">
        <v>3085</v>
      </c>
      <c r="B14" s="237"/>
      <c r="C14" s="233"/>
      <c r="D14" s="238"/>
      <c r="E14" s="178" t="str">
        <f t="shared" si="0"/>
        <v>否</v>
      </c>
    </row>
    <row r="15" ht="36" customHeight="1" spans="1:5">
      <c r="A15" s="216" t="s">
        <v>3140</v>
      </c>
      <c r="B15" s="237"/>
      <c r="C15" s="242"/>
      <c r="D15" s="238"/>
      <c r="E15" s="178" t="str">
        <f t="shared" si="0"/>
        <v>否</v>
      </c>
    </row>
    <row r="16" ht="36" customHeight="1" spans="1:5">
      <c r="A16" s="216" t="s">
        <v>3091</v>
      </c>
      <c r="B16" s="237"/>
      <c r="C16" s="233"/>
      <c r="D16" s="238"/>
      <c r="E16" s="178" t="str">
        <f t="shared" si="0"/>
        <v>否</v>
      </c>
    </row>
    <row r="17" ht="36" customHeight="1" spans="1:5">
      <c r="A17" s="216" t="s">
        <v>3092</v>
      </c>
      <c r="B17" s="237"/>
      <c r="C17" s="233"/>
      <c r="D17" s="238"/>
      <c r="E17" s="178" t="str">
        <f t="shared" si="0"/>
        <v>否</v>
      </c>
    </row>
    <row r="18" ht="36" customHeight="1" spans="1:5">
      <c r="A18" s="216" t="s">
        <v>3093</v>
      </c>
      <c r="B18" s="237"/>
      <c r="C18" s="233"/>
      <c r="D18" s="238"/>
      <c r="E18" s="178" t="str">
        <f t="shared" si="0"/>
        <v>否</v>
      </c>
    </row>
    <row r="19" ht="36" customHeight="1" spans="1:5">
      <c r="A19" s="216" t="s">
        <v>3095</v>
      </c>
      <c r="B19" s="239"/>
      <c r="C19" s="235"/>
      <c r="D19" s="236" t="str">
        <f>IF(B19&gt;0,C19/B19-1,IF(B19&lt;0,-(C19/B19-1),""))</f>
        <v/>
      </c>
      <c r="E19" s="178" t="str">
        <f t="shared" si="0"/>
        <v>否</v>
      </c>
    </row>
    <row r="20" ht="36" customHeight="1" spans="1:5">
      <c r="A20" s="216" t="s">
        <v>3096</v>
      </c>
      <c r="B20" s="237">
        <v>650</v>
      </c>
      <c r="C20" s="233">
        <v>670</v>
      </c>
      <c r="D20" s="238">
        <v>0.031</v>
      </c>
      <c r="E20" s="178" t="str">
        <f t="shared" si="0"/>
        <v>是</v>
      </c>
    </row>
    <row r="21" ht="36" customHeight="1" spans="1:5">
      <c r="A21" s="194" t="s">
        <v>3141</v>
      </c>
      <c r="B21" s="244"/>
      <c r="C21" s="244"/>
      <c r="D21" s="234"/>
      <c r="E21" s="178" t="str">
        <f t="shared" si="0"/>
        <v>否</v>
      </c>
    </row>
    <row r="22" ht="36" customHeight="1" spans="1:5">
      <c r="A22" s="216" t="s">
        <v>3098</v>
      </c>
      <c r="B22" s="245"/>
      <c r="C22" s="245"/>
      <c r="D22" s="238"/>
      <c r="E22" s="178" t="str">
        <f t="shared" si="0"/>
        <v>否</v>
      </c>
    </row>
    <row r="23" ht="36" customHeight="1" spans="1:5">
      <c r="A23" s="216" t="s">
        <v>3099</v>
      </c>
      <c r="B23" s="245">
        <v>0</v>
      </c>
      <c r="C23" s="246"/>
      <c r="D23" s="238" t="str">
        <f>IF(B23&gt;0,C23/B23-1,IF(B23&lt;0,-(C23/B23-1),""))</f>
        <v/>
      </c>
      <c r="E23" s="178" t="str">
        <f t="shared" si="0"/>
        <v>否</v>
      </c>
    </row>
    <row r="24" ht="36" customHeight="1" spans="1:5">
      <c r="A24" s="194" t="s">
        <v>3142</v>
      </c>
      <c r="B24" s="209"/>
      <c r="C24" s="247">
        <f>SUM(C25:C27)</f>
        <v>0</v>
      </c>
      <c r="D24" s="236" t="str">
        <f>IF(B24&gt;0,C24/B24-1,IF(B24&lt;0,-(C24/B24-1),""))</f>
        <v/>
      </c>
      <c r="E24" s="178" t="str">
        <f t="shared" si="0"/>
        <v>否</v>
      </c>
    </row>
    <row r="25" ht="36" customHeight="1" spans="1:5">
      <c r="A25" s="216" t="s">
        <v>3143</v>
      </c>
      <c r="B25" s="210"/>
      <c r="C25" s="248"/>
      <c r="D25" s="236" t="str">
        <f>IF(B25&gt;0,C25/B25-1,IF(B25&lt;0,-(C25/B25-1),""))</f>
        <v/>
      </c>
      <c r="E25" s="178" t="str">
        <f t="shared" si="0"/>
        <v>否</v>
      </c>
    </row>
    <row r="26" ht="36" customHeight="1" spans="1:5">
      <c r="A26" s="216" t="s">
        <v>3144</v>
      </c>
      <c r="B26" s="210"/>
      <c r="C26" s="248"/>
      <c r="D26" s="236" t="str">
        <f>IF(B26&gt;0,C26/B26-1,IF(B26&lt;0,-(C26/B26-1),""))</f>
        <v/>
      </c>
      <c r="E26" s="178" t="str">
        <f t="shared" si="0"/>
        <v>否</v>
      </c>
    </row>
    <row r="27" ht="36" customHeight="1" spans="1:5">
      <c r="A27" s="216" t="s">
        <v>3145</v>
      </c>
      <c r="B27" s="124"/>
      <c r="C27" s="246">
        <f>SUM(C28:C29)</f>
        <v>0</v>
      </c>
      <c r="D27" s="236" t="str">
        <f>IF(B27&gt;0,C27/B27-1,IF(B27&lt;0,-(C27/B27-1),""))</f>
        <v/>
      </c>
      <c r="E27" s="178" t="str">
        <f t="shared" si="0"/>
        <v>否</v>
      </c>
    </row>
    <row r="28" ht="36" customHeight="1" spans="1:5">
      <c r="A28" s="194" t="s">
        <v>3146</v>
      </c>
      <c r="B28" s="209"/>
      <c r="C28" s="209"/>
      <c r="D28" s="234"/>
      <c r="E28" s="178" t="str">
        <f t="shared" si="0"/>
        <v>否</v>
      </c>
    </row>
    <row r="29" ht="36" customHeight="1" spans="1:5">
      <c r="A29" s="216" t="s">
        <v>3108</v>
      </c>
      <c r="B29" s="124"/>
      <c r="C29" s="249"/>
      <c r="D29" s="241"/>
      <c r="E29" s="178" t="str">
        <f t="shared" si="0"/>
        <v>否</v>
      </c>
    </row>
    <row r="30" ht="36" customHeight="1" spans="1:5">
      <c r="A30" s="194" t="s">
        <v>3147</v>
      </c>
      <c r="B30" s="221"/>
      <c r="C30" s="250"/>
      <c r="D30" s="251"/>
      <c r="E30" s="178" t="str">
        <f t="shared" si="0"/>
        <v>否</v>
      </c>
    </row>
    <row r="31" ht="36" customHeight="1" spans="1:5">
      <c r="A31" s="252" t="s">
        <v>3148</v>
      </c>
      <c r="B31" s="114">
        <v>650</v>
      </c>
      <c r="C31" s="114">
        <v>670</v>
      </c>
      <c r="D31" s="234">
        <v>0.031</v>
      </c>
      <c r="E31" s="178" t="str">
        <f t="shared" si="0"/>
        <v>是</v>
      </c>
    </row>
    <row r="32" ht="36" customHeight="1" spans="1:5">
      <c r="A32" s="253" t="s">
        <v>64</v>
      </c>
      <c r="B32" s="209">
        <v>6</v>
      </c>
      <c r="C32" s="209">
        <v>5</v>
      </c>
      <c r="D32" s="234">
        <v>-0.167</v>
      </c>
      <c r="E32" s="178" t="str">
        <f t="shared" si="0"/>
        <v>是</v>
      </c>
    </row>
    <row r="33" ht="36" customHeight="1" spans="1:5">
      <c r="A33" s="254" t="s">
        <v>3112</v>
      </c>
      <c r="B33" s="255">
        <v>43</v>
      </c>
      <c r="C33" s="209">
        <v>91</v>
      </c>
      <c r="D33" s="234">
        <v>1.116</v>
      </c>
      <c r="E33" s="178" t="str">
        <f t="shared" si="0"/>
        <v>是</v>
      </c>
    </row>
    <row r="34" ht="36" customHeight="1" spans="1:5">
      <c r="A34" s="253" t="s">
        <v>3113</v>
      </c>
      <c r="B34" s="114"/>
      <c r="C34" s="256"/>
      <c r="D34" s="234"/>
      <c r="E34" s="178" t="str">
        <f t="shared" si="0"/>
        <v>否</v>
      </c>
    </row>
    <row r="35" ht="36" customHeight="1" spans="1:5">
      <c r="A35" s="217" t="s">
        <v>71</v>
      </c>
      <c r="B35" s="114">
        <v>699</v>
      </c>
      <c r="C35" s="114">
        <v>766</v>
      </c>
      <c r="D35" s="234">
        <v>0.096</v>
      </c>
      <c r="E35" s="178" t="str">
        <f t="shared" si="0"/>
        <v>是</v>
      </c>
    </row>
    <row r="36" spans="2:2">
      <c r="B36" s="257"/>
    </row>
    <row r="37" spans="2:2">
      <c r="B37" s="258"/>
    </row>
    <row r="38" spans="2:2">
      <c r="B38" s="257"/>
    </row>
    <row r="39" spans="2:2">
      <c r="B39" s="258"/>
    </row>
    <row r="40" spans="2:2">
      <c r="B40" s="257"/>
    </row>
    <row r="41" spans="2:2">
      <c r="B41" s="257"/>
    </row>
    <row r="42" spans="2:2">
      <c r="B42" s="258"/>
    </row>
    <row r="43" spans="2:2">
      <c r="B43" s="257"/>
    </row>
    <row r="44" spans="2:2">
      <c r="B44" s="257"/>
    </row>
    <row r="45" spans="2:2">
      <c r="B45" s="257"/>
    </row>
    <row r="46" spans="2:2">
      <c r="B46" s="257"/>
    </row>
    <row r="47" spans="2:2">
      <c r="B47" s="258"/>
    </row>
    <row r="48" spans="2:2">
      <c r="B48" s="257"/>
    </row>
  </sheetData>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00B0F0"/>
  </sheetPr>
  <dimension ref="A1:E38"/>
  <sheetViews>
    <sheetView showGridLines="0" showZeros="0" view="pageBreakPreview" zoomScale="80" zoomScaleNormal="100" workbookViewId="0">
      <selection activeCell="A21" sqref="A21"/>
    </sheetView>
  </sheetViews>
  <sheetFormatPr defaultColWidth="9" defaultRowHeight="13.5" outlineLevelCol="4"/>
  <cols>
    <col min="1" max="1" width="50.775" customWidth="1"/>
    <col min="2" max="4" width="20.6333333333333" customWidth="1"/>
    <col min="5" max="5" width="5.44166666666667" customWidth="1"/>
  </cols>
  <sheetData>
    <row r="1" ht="45" customHeight="1" spans="1:4">
      <c r="A1" s="203" t="s">
        <v>3149</v>
      </c>
      <c r="B1" s="203"/>
      <c r="C1" s="203"/>
      <c r="D1" s="203"/>
    </row>
    <row r="2" ht="20.1" customHeight="1" spans="1:4">
      <c r="A2" s="204"/>
      <c r="B2" s="204"/>
      <c r="C2" s="204"/>
      <c r="D2" s="205" t="s">
        <v>2</v>
      </c>
    </row>
    <row r="3" ht="45" customHeight="1" spans="1:5">
      <c r="A3" s="206" t="s">
        <v>3150</v>
      </c>
      <c r="B3" s="207" t="s">
        <v>5</v>
      </c>
      <c r="C3" s="207" t="s">
        <v>6</v>
      </c>
      <c r="D3" s="207" t="s">
        <v>7</v>
      </c>
      <c r="E3" s="208" t="s">
        <v>8</v>
      </c>
    </row>
    <row r="4" ht="36" customHeight="1" spans="1:5">
      <c r="A4" s="194" t="s">
        <v>3115</v>
      </c>
      <c r="B4" s="209">
        <v>8</v>
      </c>
      <c r="C4" s="209">
        <v>205</v>
      </c>
      <c r="D4" s="143">
        <v>24.625</v>
      </c>
      <c r="E4" s="178" t="str">
        <f>IF(A4&lt;&gt;"",IF(SUM(B4:C4)&lt;&gt;0,"是","否"),"是")</f>
        <v>是</v>
      </c>
    </row>
    <row r="5" ht="36" customHeight="1" spans="1:5">
      <c r="A5" s="196" t="s">
        <v>3151</v>
      </c>
      <c r="B5" s="210"/>
      <c r="C5" s="210"/>
      <c r="D5" s="211"/>
      <c r="E5" s="178" t="str">
        <f>IF(A5&lt;&gt;"",IF(SUM(B5:C5)&lt;&gt;0,"是","否"),"是")</f>
        <v>否</v>
      </c>
    </row>
    <row r="6" ht="36" customHeight="1" spans="1:5">
      <c r="A6" s="212" t="s">
        <v>3152</v>
      </c>
      <c r="B6" s="210"/>
      <c r="C6" s="210"/>
      <c r="D6" s="211"/>
      <c r="E6" s="178"/>
    </row>
    <row r="7" ht="36" customHeight="1" spans="1:5">
      <c r="A7" s="212" t="s">
        <v>3153</v>
      </c>
      <c r="B7" s="210">
        <v>8</v>
      </c>
      <c r="C7" s="210">
        <v>5</v>
      </c>
      <c r="D7" s="211">
        <v>-0.375</v>
      </c>
      <c r="E7" s="178"/>
    </row>
    <row r="8" ht="36" customHeight="1" spans="1:5">
      <c r="A8" s="212" t="s">
        <v>3154</v>
      </c>
      <c r="B8" s="210"/>
      <c r="C8" s="210"/>
      <c r="D8" s="211"/>
      <c r="E8" s="178"/>
    </row>
    <row r="9" ht="36" customHeight="1" spans="1:5">
      <c r="A9" s="212" t="s">
        <v>3155</v>
      </c>
      <c r="B9" s="210"/>
      <c r="C9" s="210"/>
      <c r="D9" s="211"/>
      <c r="E9" s="178"/>
    </row>
    <row r="10" ht="36" customHeight="1" spans="1:5">
      <c r="A10" s="196" t="s">
        <v>3121</v>
      </c>
      <c r="B10" s="210"/>
      <c r="C10" s="210">
        <v>200</v>
      </c>
      <c r="D10" s="213" t="str">
        <f>IF(B10&gt;0,C10/B10-1,IF(B10&lt;0,-(C10/B10-1),""))</f>
        <v/>
      </c>
      <c r="E10" s="178" t="str">
        <f>IF(A10&lt;&gt;"",IF(SUM(B10:C10)&lt;&gt;0,"是","否"),"是")</f>
        <v>是</v>
      </c>
    </row>
    <row r="11" ht="36" customHeight="1" spans="1:5">
      <c r="A11" s="194" t="s">
        <v>3122</v>
      </c>
      <c r="B11" s="209"/>
      <c r="C11" s="209">
        <v>126</v>
      </c>
      <c r="D11" s="214"/>
      <c r="E11" s="178" t="str">
        <f t="shared" ref="E11:E25" si="0">IF(A11&lt;&gt;"",IF(SUM(B11:C11)&lt;&gt;0,"是","否"),"是")</f>
        <v>是</v>
      </c>
    </row>
    <row r="12" ht="36" customHeight="1" spans="1:5">
      <c r="A12" s="196" t="s">
        <v>3123</v>
      </c>
      <c r="B12" s="210"/>
      <c r="C12" s="210"/>
      <c r="D12" s="211"/>
      <c r="E12" s="178" t="str">
        <f t="shared" si="0"/>
        <v>否</v>
      </c>
    </row>
    <row r="13" ht="36" customHeight="1" spans="1:5">
      <c r="A13" s="196" t="s">
        <v>3127</v>
      </c>
      <c r="B13" s="210"/>
      <c r="C13" s="210">
        <v>126</v>
      </c>
      <c r="D13" s="211"/>
      <c r="E13" s="178" t="str">
        <f t="shared" si="0"/>
        <v>是</v>
      </c>
    </row>
    <row r="14" ht="36" customHeight="1" spans="1:5">
      <c r="A14" s="194" t="s">
        <v>3128</v>
      </c>
      <c r="B14" s="209">
        <f>B15</f>
        <v>0</v>
      </c>
      <c r="C14" s="209">
        <f>C15</f>
        <v>0</v>
      </c>
      <c r="D14" s="215" t="str">
        <f>IF(B14&gt;0,C14/B14-1,IF(B14&lt;0,-(C14/B14-1),""))</f>
        <v/>
      </c>
      <c r="E14" s="178" t="str">
        <f t="shared" si="0"/>
        <v>否</v>
      </c>
    </row>
    <row r="15" ht="36" customHeight="1" spans="1:5">
      <c r="A15" s="196" t="s">
        <v>3129</v>
      </c>
      <c r="B15" s="210"/>
      <c r="C15" s="210"/>
      <c r="D15" s="213" t="str">
        <f>IF(B15&gt;0,C15/B15-1,IF(B15&lt;0,-(C15/B15-1),""))</f>
        <v/>
      </c>
      <c r="E15" s="178" t="str">
        <f t="shared" si="0"/>
        <v>否</v>
      </c>
    </row>
    <row r="16" ht="36" customHeight="1" spans="1:5">
      <c r="A16" s="194" t="s">
        <v>3130</v>
      </c>
      <c r="B16" s="209"/>
      <c r="C16" s="209"/>
      <c r="D16" s="215" t="str">
        <f>IF(B16&gt;0,C16/B16-1,IF(B16&lt;0,-(C16/B16-1),""))</f>
        <v/>
      </c>
      <c r="E16" s="178" t="str">
        <f t="shared" si="0"/>
        <v>否</v>
      </c>
    </row>
    <row r="17" ht="36" customHeight="1" spans="1:5">
      <c r="A17" s="216" t="s">
        <v>3156</v>
      </c>
      <c r="B17" s="210"/>
      <c r="C17" s="210"/>
      <c r="D17" s="213" t="str">
        <f>IF(B17&gt;0,C17/B17-1,IF(B17&lt;0,-(C17/B17-1),""))</f>
        <v/>
      </c>
      <c r="E17" s="178" t="str">
        <f t="shared" si="0"/>
        <v>否</v>
      </c>
    </row>
    <row r="18" ht="36" customHeight="1" spans="1:5">
      <c r="A18" s="194" t="s">
        <v>3132</v>
      </c>
      <c r="B18" s="209"/>
      <c r="C18" s="209">
        <v>100</v>
      </c>
      <c r="D18" s="214"/>
      <c r="E18" s="178" t="str">
        <f t="shared" si="0"/>
        <v>是</v>
      </c>
    </row>
    <row r="19" ht="36" customHeight="1" spans="1:5">
      <c r="A19" s="196" t="s">
        <v>3133</v>
      </c>
      <c r="B19" s="210"/>
      <c r="C19" s="210">
        <v>100</v>
      </c>
      <c r="D19" s="211"/>
      <c r="E19" s="178" t="str">
        <f t="shared" si="0"/>
        <v>是</v>
      </c>
    </row>
    <row r="20" ht="36" customHeight="1" spans="1:5">
      <c r="A20" s="217" t="s">
        <v>3157</v>
      </c>
      <c r="B20" s="209">
        <v>8</v>
      </c>
      <c r="C20" s="209">
        <v>431</v>
      </c>
      <c r="D20" s="214">
        <v>52.875</v>
      </c>
      <c r="E20" s="178" t="str">
        <f t="shared" si="0"/>
        <v>是</v>
      </c>
    </row>
    <row r="21" ht="36" customHeight="1" spans="1:5">
      <c r="A21" s="218" t="s">
        <v>124</v>
      </c>
      <c r="B21" s="209">
        <v>600</v>
      </c>
      <c r="C21" s="209">
        <v>335</v>
      </c>
      <c r="D21" s="214">
        <v>-0.442</v>
      </c>
      <c r="E21" s="178" t="str">
        <f t="shared" si="0"/>
        <v>是</v>
      </c>
    </row>
    <row r="22" ht="36" customHeight="1" spans="1:5">
      <c r="A22" s="212" t="s">
        <v>3135</v>
      </c>
      <c r="B22" s="219"/>
      <c r="C22" s="210"/>
      <c r="D22" s="211"/>
      <c r="E22" s="178" t="str">
        <f t="shared" si="0"/>
        <v>否</v>
      </c>
    </row>
    <row r="23" ht="36" customHeight="1" spans="1:5">
      <c r="A23" s="212" t="s">
        <v>3136</v>
      </c>
      <c r="B23" s="219">
        <v>600</v>
      </c>
      <c r="C23" s="219">
        <v>335</v>
      </c>
      <c r="D23" s="211">
        <v>-0.442</v>
      </c>
      <c r="E23" s="178" t="str">
        <f t="shared" si="0"/>
        <v>是</v>
      </c>
    </row>
    <row r="24" ht="36" customHeight="1" spans="1:5">
      <c r="A24" s="220" t="s">
        <v>3137</v>
      </c>
      <c r="B24" s="221">
        <v>91</v>
      </c>
      <c r="C24" s="209"/>
      <c r="D24" s="214">
        <v>-1</v>
      </c>
      <c r="E24" s="178" t="str">
        <f t="shared" si="0"/>
        <v>是</v>
      </c>
    </row>
    <row r="25" ht="36" customHeight="1" spans="1:5">
      <c r="A25" s="217" t="s">
        <v>131</v>
      </c>
      <c r="B25" s="209">
        <v>699</v>
      </c>
      <c r="C25" s="209">
        <v>766</v>
      </c>
      <c r="D25" s="214">
        <v>0.096</v>
      </c>
      <c r="E25" s="178" t="str">
        <f t="shared" si="0"/>
        <v>是</v>
      </c>
    </row>
    <row r="26" spans="2:2">
      <c r="B26" s="222"/>
    </row>
    <row r="27" spans="2:3">
      <c r="B27" s="223"/>
      <c r="C27" s="223"/>
    </row>
    <row r="28" spans="2:2">
      <c r="B28" s="222"/>
    </row>
    <row r="29" spans="2:3">
      <c r="B29" s="223"/>
      <c r="C29" s="223"/>
    </row>
    <row r="30" spans="2:2">
      <c r="B30" s="222"/>
    </row>
    <row r="31" spans="2:2">
      <c r="B31" s="222"/>
    </row>
    <row r="32" spans="2:3">
      <c r="B32" s="223"/>
      <c r="C32" s="223"/>
    </row>
    <row r="33" spans="2:2">
      <c r="B33" s="222"/>
    </row>
    <row r="34" spans="2:2">
      <c r="B34" s="222"/>
    </row>
    <row r="35" spans="2:2">
      <c r="B35" s="222"/>
    </row>
    <row r="36" spans="2:2">
      <c r="B36" s="222"/>
    </row>
    <row r="37" spans="2:3">
      <c r="B37" s="223"/>
      <c r="C37" s="223"/>
    </row>
    <row r="38" spans="2:2">
      <c r="B38" s="222"/>
    </row>
  </sheetData>
  <mergeCells count="1">
    <mergeCell ref="A1:D1"/>
  </mergeCells>
  <conditionalFormatting sqref="E3:E25">
    <cfRule type="cellIs" dxfId="3" priority="2" stopIfTrue="1" operator="lessThanOrEqual">
      <formula>-1</formula>
    </cfRule>
  </conditionalFormatting>
  <conditionalFormatting sqref="E4:E25">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6"/>
  <sheetViews>
    <sheetView view="pageBreakPreview" zoomScaleNormal="100" workbookViewId="0">
      <selection activeCell="L32" sqref="L32"/>
    </sheetView>
  </sheetViews>
  <sheetFormatPr defaultColWidth="9" defaultRowHeight="14.25" outlineLevelRow="5" outlineLevelCol="1"/>
  <cols>
    <col min="1" max="1" width="36.25" style="185" customWidth="1"/>
    <col min="2" max="2" width="45.5" style="187" customWidth="1"/>
    <col min="3" max="3" width="12.6333333333333" style="185"/>
    <col min="4" max="16374" width="9" style="185"/>
    <col min="16375" max="16376" width="35.6333333333333" style="185"/>
    <col min="16377" max="16377" width="9" style="185"/>
    <col min="16378" max="16384" width="9" style="188"/>
  </cols>
  <sheetData>
    <row r="1" s="185" customFormat="1" ht="45" customHeight="1" spans="1:2">
      <c r="A1" s="189" t="s">
        <v>3158</v>
      </c>
      <c r="B1" s="190"/>
    </row>
    <row r="2" s="185" customFormat="1" ht="20.1" customHeight="1" spans="1:2">
      <c r="A2" s="191"/>
      <c r="B2" s="192" t="s">
        <v>2</v>
      </c>
    </row>
    <row r="3" s="186" customFormat="1" ht="45" customHeight="1" spans="1:2">
      <c r="A3" s="193" t="s">
        <v>3159</v>
      </c>
      <c r="B3" s="193" t="s">
        <v>3160</v>
      </c>
    </row>
    <row r="4" s="185" customFormat="1" ht="36" customHeight="1" spans="1:2">
      <c r="A4" s="197" t="s">
        <v>2494</v>
      </c>
      <c r="B4" s="195">
        <v>0</v>
      </c>
    </row>
    <row r="5" s="185" customFormat="1" ht="31" customHeight="1" spans="1:2">
      <c r="A5" s="199" t="s">
        <v>3161</v>
      </c>
      <c r="B5" s="200">
        <v>0</v>
      </c>
    </row>
    <row r="6" ht="54" customHeight="1" spans="1:2">
      <c r="A6" s="202" t="s">
        <v>3162</v>
      </c>
      <c r="B6" s="202"/>
    </row>
  </sheetData>
  <mergeCells count="2">
    <mergeCell ref="A1:B1"/>
    <mergeCell ref="A6:B6"/>
  </mergeCells>
  <conditionalFormatting sqref="B3:G3">
    <cfRule type="cellIs" dxfId="0" priority="2" stopIfTrue="1" operator="lessThanOrEqual">
      <formula>-1</formula>
    </cfRule>
  </conditionalFormatting>
  <conditionalFormatting sqref="B4:G4">
    <cfRule type="cellIs" dxfId="0" priority="1"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B7" sqref="B7"/>
    </sheetView>
  </sheetViews>
  <sheetFormatPr defaultColWidth="9" defaultRowHeight="14.25"/>
  <cols>
    <col min="1" max="1" width="46.6333333333333" style="185" customWidth="1"/>
    <col min="2" max="2" width="38" style="187" customWidth="1"/>
    <col min="3" max="16371" width="9" style="185"/>
    <col min="16372" max="16373" width="35.6333333333333" style="185"/>
    <col min="16374" max="16374" width="9" style="185"/>
    <col min="16375" max="16384" width="9" style="188"/>
  </cols>
  <sheetData>
    <row r="1" s="185" customFormat="1" ht="45" customHeight="1" spans="1:2">
      <c r="A1" s="189" t="s">
        <v>3163</v>
      </c>
      <c r="B1" s="190"/>
    </row>
    <row r="2" s="185" customFormat="1" ht="20.1" customHeight="1" spans="1:2">
      <c r="A2" s="191"/>
      <c r="B2" s="192" t="s">
        <v>2</v>
      </c>
    </row>
    <row r="3" s="186" customFormat="1" ht="45" customHeight="1" spans="1:2">
      <c r="A3" s="193" t="s">
        <v>3164</v>
      </c>
      <c r="B3" s="193" t="s">
        <v>3160</v>
      </c>
    </row>
    <row r="4" s="185" customFormat="1" ht="36" customHeight="1" spans="1:2">
      <c r="A4" s="194"/>
      <c r="B4" s="195"/>
    </row>
    <row r="5" s="185" customFormat="1" ht="36" customHeight="1" spans="1:2">
      <c r="A5" s="194"/>
      <c r="B5" s="195"/>
    </row>
    <row r="6" s="185" customFormat="1" ht="36" customHeight="1" spans="1:2">
      <c r="A6" s="194"/>
      <c r="B6" s="195"/>
    </row>
    <row r="7" s="185" customFormat="1" ht="36" customHeight="1" spans="1:2">
      <c r="A7" s="194"/>
      <c r="B7" s="195"/>
    </row>
    <row r="8" s="185" customFormat="1" ht="36" customHeight="1" spans="1:2">
      <c r="A8" s="194"/>
      <c r="B8" s="195"/>
    </row>
    <row r="9" s="185" customFormat="1" ht="36" customHeight="1" spans="1:2">
      <c r="A9" s="194"/>
      <c r="B9" s="195"/>
    </row>
    <row r="10" s="185" customFormat="1" ht="36" customHeight="1" spans="1:2">
      <c r="A10" s="196"/>
      <c r="B10" s="195"/>
    </row>
    <row r="11" s="185" customFormat="1" ht="36" customHeight="1" spans="1:2">
      <c r="A11" s="197"/>
      <c r="B11" s="195"/>
    </row>
    <row r="12" s="185" customFormat="1" ht="36" customHeight="1" spans="1:2">
      <c r="A12" s="198"/>
      <c r="B12" s="195"/>
    </row>
    <row r="13" s="185" customFormat="1" ht="36" customHeight="1" spans="1:2">
      <c r="A13" s="198"/>
      <c r="B13" s="195"/>
    </row>
    <row r="14" s="185" customFormat="1" ht="36" customHeight="1" spans="1:2">
      <c r="A14" s="198"/>
      <c r="B14" s="195"/>
    </row>
    <row r="15" s="185" customFormat="1" ht="36" customHeight="1" spans="1:2">
      <c r="A15" s="198"/>
      <c r="B15" s="195"/>
    </row>
    <row r="16" s="185" customFormat="1" ht="36" customHeight="1" spans="1:2">
      <c r="A16" s="198"/>
      <c r="B16" s="195"/>
    </row>
    <row r="17" s="185" customFormat="1" ht="36" customHeight="1" spans="1:2">
      <c r="A17" s="198"/>
      <c r="B17" s="195"/>
    </row>
    <row r="18" s="185" customFormat="1" ht="36" customHeight="1" spans="1:2">
      <c r="A18" s="198"/>
      <c r="B18" s="195"/>
    </row>
    <row r="19" s="185" customFormat="1" ht="31" customHeight="1" spans="1:2">
      <c r="A19" s="199" t="s">
        <v>3161</v>
      </c>
      <c r="B19" s="200"/>
    </row>
    <row r="20" s="185" customFormat="1" ht="42" customHeight="1" spans="1:16377">
      <c r="A20" s="201" t="s">
        <v>2488</v>
      </c>
      <c r="B20" s="201"/>
      <c r="XEU20" s="188"/>
      <c r="XEV20" s="188"/>
      <c r="XEW20" s="188"/>
    </row>
    <row r="21" s="185" customFormat="1" spans="2:16377">
      <c r="B21" s="187"/>
      <c r="XEU21" s="188"/>
      <c r="XEV21" s="188"/>
      <c r="XEW21" s="188"/>
    </row>
  </sheetData>
  <mergeCells count="2">
    <mergeCell ref="A1:B1"/>
    <mergeCell ref="A20:B20"/>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00B0F0"/>
  </sheetPr>
  <dimension ref="A1:F51"/>
  <sheetViews>
    <sheetView showGridLines="0" showZeros="0" view="pageBreakPreview" zoomScaleNormal="90" workbookViewId="0">
      <pane ySplit="3" topLeftCell="A28" activePane="bottomLeft" state="frozen"/>
      <selection/>
      <selection pane="bottomLeft" activeCell="D35" sqref="D35"/>
    </sheetView>
  </sheetViews>
  <sheetFormatPr defaultColWidth="9" defaultRowHeight="14.25" outlineLevelCol="5"/>
  <cols>
    <col min="1" max="1" width="12.75" style="187" customWidth="1"/>
    <col min="2" max="2" width="50.75" style="187" customWidth="1"/>
    <col min="3" max="5" width="20.6333333333333" style="187" customWidth="1"/>
    <col min="6" max="6" width="9.75" style="187" hidden="1" customWidth="1"/>
    <col min="7" max="16384" width="9" style="297"/>
  </cols>
  <sheetData>
    <row r="1" s="466" customFormat="1" ht="45" customHeight="1" spans="1:6">
      <c r="A1" s="468"/>
      <c r="B1" s="468" t="s">
        <v>72</v>
      </c>
      <c r="C1" s="468"/>
      <c r="D1" s="468"/>
      <c r="E1" s="468"/>
      <c r="F1" s="469"/>
    </row>
    <row r="2" ht="18.95" customHeight="1" spans="1:5">
      <c r="A2" s="529"/>
      <c r="B2" s="507"/>
      <c r="C2" s="369"/>
      <c r="E2" s="508" t="s">
        <v>2</v>
      </c>
    </row>
    <row r="3" s="504" customFormat="1" ht="45" customHeight="1" spans="1:6">
      <c r="A3" s="530" t="s">
        <v>3</v>
      </c>
      <c r="B3" s="503" t="s">
        <v>4</v>
      </c>
      <c r="C3" s="207" t="s">
        <v>5</v>
      </c>
      <c r="D3" s="207" t="s">
        <v>6</v>
      </c>
      <c r="E3" s="503" t="s">
        <v>7</v>
      </c>
      <c r="F3" s="531" t="s">
        <v>8</v>
      </c>
    </row>
    <row r="4" ht="37.5" customHeight="1" spans="1:6">
      <c r="A4" s="385" t="s">
        <v>73</v>
      </c>
      <c r="B4" s="532" t="s">
        <v>74</v>
      </c>
      <c r="C4" s="389">
        <v>19382</v>
      </c>
      <c r="D4" s="389">
        <v>19800</v>
      </c>
      <c r="E4" s="384">
        <v>0.022</v>
      </c>
      <c r="F4" s="307" t="str">
        <f t="shared" ref="F4:F38" si="0">IF(LEN(A4)=3,"是",IF(B4&lt;&gt;"",IF(SUM(C4:D4)&lt;&gt;0,"是","否"),"是"))</f>
        <v>是</v>
      </c>
    </row>
    <row r="5" ht="37.5" customHeight="1" spans="1:6">
      <c r="A5" s="385" t="s">
        <v>75</v>
      </c>
      <c r="B5" s="533" t="s">
        <v>76</v>
      </c>
      <c r="C5" s="389"/>
      <c r="D5" s="389"/>
      <c r="E5" s="384"/>
      <c r="F5" s="307" t="str">
        <f t="shared" si="0"/>
        <v>是</v>
      </c>
    </row>
    <row r="6" ht="37.5" customHeight="1" spans="1:6">
      <c r="A6" s="385" t="s">
        <v>77</v>
      </c>
      <c r="B6" s="533" t="s">
        <v>78</v>
      </c>
      <c r="C6" s="389">
        <v>1029</v>
      </c>
      <c r="D6" s="389">
        <v>1030</v>
      </c>
      <c r="E6" s="384">
        <v>0.001</v>
      </c>
      <c r="F6" s="307" t="str">
        <f t="shared" si="0"/>
        <v>是</v>
      </c>
    </row>
    <row r="7" ht="37.5" customHeight="1" spans="1:6">
      <c r="A7" s="385" t="s">
        <v>79</v>
      </c>
      <c r="B7" s="533" t="s">
        <v>80</v>
      </c>
      <c r="C7" s="389">
        <v>23216</v>
      </c>
      <c r="D7" s="389">
        <v>23500</v>
      </c>
      <c r="E7" s="384">
        <v>0.012</v>
      </c>
      <c r="F7" s="307" t="str">
        <f t="shared" si="0"/>
        <v>是</v>
      </c>
    </row>
    <row r="8" ht="37.5" customHeight="1" spans="1:6">
      <c r="A8" s="385" t="s">
        <v>81</v>
      </c>
      <c r="B8" s="533" t="s">
        <v>82</v>
      </c>
      <c r="C8" s="389">
        <v>71842</v>
      </c>
      <c r="D8" s="389">
        <v>72000</v>
      </c>
      <c r="E8" s="384">
        <v>0.002</v>
      </c>
      <c r="F8" s="307" t="str">
        <f t="shared" si="0"/>
        <v>是</v>
      </c>
    </row>
    <row r="9" ht="37.5" customHeight="1" spans="1:6">
      <c r="A9" s="385" t="s">
        <v>83</v>
      </c>
      <c r="B9" s="533" t="s">
        <v>84</v>
      </c>
      <c r="C9" s="389">
        <v>641</v>
      </c>
      <c r="D9" s="389">
        <v>770</v>
      </c>
      <c r="E9" s="384">
        <v>0.201</v>
      </c>
      <c r="F9" s="307" t="str">
        <f t="shared" si="0"/>
        <v>是</v>
      </c>
    </row>
    <row r="10" ht="37.5" customHeight="1" spans="1:6">
      <c r="A10" s="385" t="s">
        <v>85</v>
      </c>
      <c r="B10" s="533" t="s">
        <v>86</v>
      </c>
      <c r="C10" s="389">
        <v>2361</v>
      </c>
      <c r="D10" s="389">
        <v>2500</v>
      </c>
      <c r="E10" s="384">
        <v>0.059</v>
      </c>
      <c r="F10" s="307" t="str">
        <f t="shared" si="0"/>
        <v>是</v>
      </c>
    </row>
    <row r="11" ht="37.5" customHeight="1" spans="1:6">
      <c r="A11" s="385" t="s">
        <v>87</v>
      </c>
      <c r="B11" s="533" t="s">
        <v>88</v>
      </c>
      <c r="C11" s="389">
        <v>68702</v>
      </c>
      <c r="D11" s="389" t="e">
        <f>SUMIF('[3]11'!$A$4:$A$1296,A11,'[3]11'!$D$4:$D$1296)</f>
        <v>#VALUE!</v>
      </c>
      <c r="E11" s="377" t="e">
        <f>IF(C11&lt;&gt;0,D11/C11-1,"")</f>
        <v>#VALUE!</v>
      </c>
      <c r="F11" s="307" t="str">
        <f t="shared" si="0"/>
        <v>是</v>
      </c>
    </row>
    <row r="12" ht="37.5" customHeight="1" spans="1:6">
      <c r="A12" s="385" t="s">
        <v>89</v>
      </c>
      <c r="B12" s="533" t="s">
        <v>90</v>
      </c>
      <c r="C12" s="389">
        <v>73472</v>
      </c>
      <c r="D12" s="389">
        <v>63016</v>
      </c>
      <c r="E12" s="384">
        <v>-0.142</v>
      </c>
      <c r="F12" s="307" t="str">
        <f t="shared" si="0"/>
        <v>是</v>
      </c>
    </row>
    <row r="13" ht="37.5" customHeight="1" spans="1:6">
      <c r="A13" s="385" t="s">
        <v>91</v>
      </c>
      <c r="B13" s="533" t="s">
        <v>92</v>
      </c>
      <c r="C13" s="389">
        <v>3998</v>
      </c>
      <c r="D13" s="389">
        <v>4200</v>
      </c>
      <c r="E13" s="384">
        <v>0.051</v>
      </c>
      <c r="F13" s="307" t="str">
        <f t="shared" si="0"/>
        <v>是</v>
      </c>
    </row>
    <row r="14" ht="37.5" customHeight="1" spans="1:6">
      <c r="A14" s="385" t="s">
        <v>93</v>
      </c>
      <c r="B14" s="533" t="s">
        <v>94</v>
      </c>
      <c r="C14" s="389">
        <v>12455</v>
      </c>
      <c r="D14" s="389">
        <v>10200</v>
      </c>
      <c r="E14" s="384">
        <v>-0.181</v>
      </c>
      <c r="F14" s="307" t="str">
        <f t="shared" si="0"/>
        <v>是</v>
      </c>
    </row>
    <row r="15" ht="37.5" customHeight="1" spans="1:6">
      <c r="A15" s="385" t="s">
        <v>95</v>
      </c>
      <c r="B15" s="533" t="s">
        <v>96</v>
      </c>
      <c r="C15" s="389">
        <v>65212</v>
      </c>
      <c r="D15" s="389">
        <v>76000</v>
      </c>
      <c r="E15" s="384">
        <v>0.165</v>
      </c>
      <c r="F15" s="307" t="str">
        <f t="shared" si="0"/>
        <v>是</v>
      </c>
    </row>
    <row r="16" ht="37.5" customHeight="1" spans="1:6">
      <c r="A16" s="385" t="s">
        <v>97</v>
      </c>
      <c r="B16" s="533" t="s">
        <v>98</v>
      </c>
      <c r="C16" s="389">
        <v>7963</v>
      </c>
      <c r="D16" s="389">
        <v>9000</v>
      </c>
      <c r="E16" s="384">
        <v>0.13</v>
      </c>
      <c r="F16" s="307" t="str">
        <f t="shared" si="0"/>
        <v>是</v>
      </c>
    </row>
    <row r="17" ht="37.5" customHeight="1" spans="1:6">
      <c r="A17" s="385" t="s">
        <v>99</v>
      </c>
      <c r="B17" s="533" t="s">
        <v>100</v>
      </c>
      <c r="C17" s="389">
        <v>2157</v>
      </c>
      <c r="D17" s="389">
        <v>4100</v>
      </c>
      <c r="E17" s="384">
        <v>0.901</v>
      </c>
      <c r="F17" s="307" t="str">
        <f t="shared" si="0"/>
        <v>是</v>
      </c>
    </row>
    <row r="18" ht="37.5" customHeight="1" spans="1:6">
      <c r="A18" s="385" t="s">
        <v>101</v>
      </c>
      <c r="B18" s="533" t="s">
        <v>102</v>
      </c>
      <c r="C18" s="389">
        <v>595</v>
      </c>
      <c r="D18" s="389">
        <v>600</v>
      </c>
      <c r="E18" s="384">
        <v>0.008</v>
      </c>
      <c r="F18" s="307" t="str">
        <f t="shared" si="0"/>
        <v>是</v>
      </c>
    </row>
    <row r="19" ht="37.5" customHeight="1" spans="1:6">
      <c r="A19" s="385" t="s">
        <v>103</v>
      </c>
      <c r="B19" s="533" t="s">
        <v>104</v>
      </c>
      <c r="C19" s="389">
        <v>21</v>
      </c>
      <c r="D19" s="389">
        <v>1</v>
      </c>
      <c r="E19" s="384">
        <v>-0.952</v>
      </c>
      <c r="F19" s="307" t="str">
        <f t="shared" si="0"/>
        <v>是</v>
      </c>
    </row>
    <row r="20" ht="37.5" customHeight="1" spans="1:6">
      <c r="A20" s="385" t="s">
        <v>105</v>
      </c>
      <c r="B20" s="533" t="s">
        <v>106</v>
      </c>
      <c r="C20" s="389"/>
      <c r="D20" s="389"/>
      <c r="E20" s="384"/>
      <c r="F20" s="307" t="str">
        <f t="shared" si="0"/>
        <v>是</v>
      </c>
    </row>
    <row r="21" ht="37.5" customHeight="1" spans="1:6">
      <c r="A21" s="385" t="s">
        <v>107</v>
      </c>
      <c r="B21" s="533" t="s">
        <v>108</v>
      </c>
      <c r="C21" s="389">
        <v>2537</v>
      </c>
      <c r="D21" s="389">
        <v>2650</v>
      </c>
      <c r="E21" s="384">
        <v>0.045</v>
      </c>
      <c r="F21" s="307" t="str">
        <f t="shared" si="0"/>
        <v>是</v>
      </c>
    </row>
    <row r="22" ht="37.5" customHeight="1" spans="1:6">
      <c r="A22" s="385" t="s">
        <v>109</v>
      </c>
      <c r="B22" s="533" t="s">
        <v>110</v>
      </c>
      <c r="C22" s="389">
        <v>11550</v>
      </c>
      <c r="D22" s="389">
        <v>12000</v>
      </c>
      <c r="E22" s="384">
        <v>0.039</v>
      </c>
      <c r="F22" s="307" t="str">
        <f t="shared" si="0"/>
        <v>是</v>
      </c>
    </row>
    <row r="23" ht="37.5" customHeight="1" spans="1:6">
      <c r="A23" s="385" t="s">
        <v>111</v>
      </c>
      <c r="B23" s="533" t="s">
        <v>112</v>
      </c>
      <c r="C23" s="389">
        <v>417</v>
      </c>
      <c r="D23" s="389">
        <v>490</v>
      </c>
      <c r="E23" s="384">
        <v>0.175</v>
      </c>
      <c r="F23" s="307" t="str">
        <f t="shared" si="0"/>
        <v>是</v>
      </c>
    </row>
    <row r="24" ht="37.5" customHeight="1" spans="1:6">
      <c r="A24" s="385" t="s">
        <v>113</v>
      </c>
      <c r="B24" s="533" t="s">
        <v>114</v>
      </c>
      <c r="C24" s="389">
        <v>1895</v>
      </c>
      <c r="D24" s="389">
        <v>2000</v>
      </c>
      <c r="E24" s="384">
        <v>0.055</v>
      </c>
      <c r="F24" s="307" t="str">
        <f t="shared" si="0"/>
        <v>是</v>
      </c>
    </row>
    <row r="25" ht="37.5" customHeight="1" spans="1:6">
      <c r="A25" s="385" t="s">
        <v>115</v>
      </c>
      <c r="B25" s="533" t="s">
        <v>116</v>
      </c>
      <c r="C25" s="389"/>
      <c r="D25" s="389">
        <v>3980</v>
      </c>
      <c r="E25" s="384"/>
      <c r="F25" s="307" t="str">
        <f t="shared" si="0"/>
        <v>是</v>
      </c>
    </row>
    <row r="26" ht="37.5" customHeight="1" spans="1:6">
      <c r="A26" s="385" t="s">
        <v>117</v>
      </c>
      <c r="B26" s="533" t="s">
        <v>118</v>
      </c>
      <c r="C26" s="389">
        <v>3686</v>
      </c>
      <c r="D26" s="389">
        <v>5710</v>
      </c>
      <c r="E26" s="384">
        <v>0.549</v>
      </c>
      <c r="F26" s="307" t="str">
        <f t="shared" si="0"/>
        <v>是</v>
      </c>
    </row>
    <row r="27" ht="37.5" customHeight="1" spans="1:6">
      <c r="A27" s="385" t="s">
        <v>119</v>
      </c>
      <c r="B27" s="533" t="s">
        <v>120</v>
      </c>
      <c r="C27" s="389">
        <v>89</v>
      </c>
      <c r="D27" s="389">
        <v>30</v>
      </c>
      <c r="E27" s="384">
        <v>-0.663</v>
      </c>
      <c r="F27" s="307" t="str">
        <f t="shared" si="0"/>
        <v>是</v>
      </c>
    </row>
    <row r="28" ht="37.5" customHeight="1" spans="1:6">
      <c r="A28" s="385" t="s">
        <v>121</v>
      </c>
      <c r="B28" s="533" t="s">
        <v>122</v>
      </c>
      <c r="C28" s="389">
        <v>2119</v>
      </c>
      <c r="D28" s="389">
        <v>13523</v>
      </c>
      <c r="E28" s="384">
        <v>5.382</v>
      </c>
      <c r="F28" s="307" t="str">
        <f t="shared" si="0"/>
        <v>是</v>
      </c>
    </row>
    <row r="29" ht="37.5" customHeight="1" spans="1:6">
      <c r="A29" s="385"/>
      <c r="B29" s="533"/>
      <c r="C29" s="389"/>
      <c r="D29" s="389"/>
      <c r="E29" s="384"/>
      <c r="F29" s="307" t="str">
        <f t="shared" si="0"/>
        <v>是</v>
      </c>
    </row>
    <row r="30" s="368" customFormat="1" ht="37.5" customHeight="1" spans="1:6">
      <c r="A30" s="519"/>
      <c r="B30" s="520" t="s">
        <v>123</v>
      </c>
      <c r="C30" s="483">
        <v>375339</v>
      </c>
      <c r="D30" s="483">
        <v>396600</v>
      </c>
      <c r="E30" s="534">
        <v>0.057</v>
      </c>
      <c r="F30" s="307" t="str">
        <f t="shared" si="0"/>
        <v>是</v>
      </c>
    </row>
    <row r="31" ht="37.5" customHeight="1" spans="1:6">
      <c r="A31" s="380">
        <v>230</v>
      </c>
      <c r="B31" s="535" t="s">
        <v>124</v>
      </c>
      <c r="C31" s="483">
        <v>7089</v>
      </c>
      <c r="D31" s="483">
        <v>6700</v>
      </c>
      <c r="E31" s="376">
        <f>IF(C31&lt;&gt;0,D31/C31-1,"")</f>
        <v>-0.055</v>
      </c>
      <c r="F31" s="307" t="str">
        <f t="shared" si="0"/>
        <v>是</v>
      </c>
    </row>
    <row r="32" ht="37.5" customHeight="1" spans="1:6">
      <c r="A32" s="536">
        <v>23006</v>
      </c>
      <c r="B32" s="537" t="s">
        <v>125</v>
      </c>
      <c r="C32" s="389">
        <v>6700</v>
      </c>
      <c r="D32" s="389">
        <v>6700</v>
      </c>
      <c r="E32" s="538"/>
      <c r="F32" s="307" t="str">
        <f t="shared" si="0"/>
        <v>是</v>
      </c>
    </row>
    <row r="33" ht="36" customHeight="1" spans="1:6">
      <c r="A33" s="385">
        <v>23008</v>
      </c>
      <c r="B33" s="537" t="s">
        <v>126</v>
      </c>
      <c r="C33" s="389">
        <v>0</v>
      </c>
      <c r="D33" s="389"/>
      <c r="E33" s="539" t="str">
        <f>IF(C33&lt;&gt;0,IF((D33/C33-1)&lt;-30%,"",IF((D33/C33-1)&gt;150%,"",D33/C33-1)),"")</f>
        <v/>
      </c>
      <c r="F33" s="307" t="str">
        <f t="shared" si="0"/>
        <v>否</v>
      </c>
    </row>
    <row r="34" ht="37.5" customHeight="1" spans="1:6">
      <c r="A34" s="540">
        <v>23015</v>
      </c>
      <c r="B34" s="518" t="s">
        <v>127</v>
      </c>
      <c r="C34" s="389">
        <v>389</v>
      </c>
      <c r="D34" s="389"/>
      <c r="E34" s="377">
        <f>IF(C34&lt;&gt;0,D34/C34-1,"")</f>
        <v>-1</v>
      </c>
      <c r="F34" s="307" t="str">
        <f t="shared" si="0"/>
        <v>是</v>
      </c>
    </row>
    <row r="35" s="506" customFormat="1" ht="36" customHeight="1" spans="1:6">
      <c r="A35" s="540">
        <v>23016</v>
      </c>
      <c r="B35" s="518" t="s">
        <v>128</v>
      </c>
      <c r="C35" s="389"/>
      <c r="D35" s="389"/>
      <c r="E35" s="541"/>
      <c r="F35" s="307" t="str">
        <f t="shared" si="0"/>
        <v>否</v>
      </c>
    </row>
    <row r="36" s="506" customFormat="1" ht="37.5" customHeight="1" spans="1:6">
      <c r="A36" s="380">
        <v>231</v>
      </c>
      <c r="B36" s="220" t="s">
        <v>129</v>
      </c>
      <c r="C36" s="483">
        <v>86907</v>
      </c>
      <c r="D36" s="483">
        <v>30950</v>
      </c>
      <c r="E36" s="534">
        <v>-0.644</v>
      </c>
      <c r="F36" s="307" t="str">
        <f t="shared" si="0"/>
        <v>是</v>
      </c>
    </row>
    <row r="37" s="506" customFormat="1" ht="37.5" customHeight="1" spans="1:6">
      <c r="A37" s="380">
        <v>23009</v>
      </c>
      <c r="B37" s="542" t="s">
        <v>130</v>
      </c>
      <c r="C37" s="483">
        <v>522</v>
      </c>
      <c r="D37" s="483"/>
      <c r="E37" s="534">
        <v>-1</v>
      </c>
      <c r="F37" s="307" t="str">
        <f t="shared" si="0"/>
        <v>是</v>
      </c>
    </row>
    <row r="38" ht="37.5" customHeight="1" spans="1:6">
      <c r="A38" s="519"/>
      <c r="B38" s="527" t="s">
        <v>131</v>
      </c>
      <c r="C38" s="483">
        <v>469857</v>
      </c>
      <c r="D38" s="483">
        <v>434250</v>
      </c>
      <c r="E38" s="543">
        <v>-0.076</v>
      </c>
      <c r="F38" s="307" t="str">
        <f t="shared" si="0"/>
        <v>是</v>
      </c>
    </row>
    <row r="39" spans="2:4">
      <c r="B39" s="544"/>
      <c r="D39" s="545"/>
    </row>
    <row r="41" spans="4:4">
      <c r="D41" s="545"/>
    </row>
    <row r="43" spans="4:4">
      <c r="D43" s="545"/>
    </row>
    <row r="44" spans="4:4">
      <c r="D44" s="545"/>
    </row>
    <row r="46" spans="4:4">
      <c r="D46" s="545"/>
    </row>
    <row r="47" spans="4:4">
      <c r="D47" s="545"/>
    </row>
    <row r="48" spans="4:4">
      <c r="D48" s="545"/>
    </row>
    <row r="49" spans="4:4">
      <c r="D49" s="545"/>
    </row>
    <row r="51" spans="4:4">
      <c r="D51" s="545"/>
    </row>
  </sheetData>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F4:F39">
    <cfRule type="cellIs" dxfId="2" priority="11" stopIfTrue="1" operator="lessThan">
      <formula>0</formula>
    </cfRule>
  </conditionalFormatting>
  <conditionalFormatting sqref="E2 D32:E32 E38 D39:E44">
    <cfRule type="cellIs" dxfId="0" priority="27" stopIfTrue="1" operator="lessThanOrEqual">
      <formula>-1</formula>
    </cfRule>
  </conditionalFormatting>
  <conditionalFormatting sqref="D33:E33 D34">
    <cfRule type="cellIs" dxfId="2" priority="29" stopIfTrue="1" operator="lessThan">
      <formula>0</formula>
    </cfRule>
    <cfRule type="cellIs" dxfId="0" priority="30" stopIfTrue="1" operator="greaterThan">
      <formula>5</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00B0F0"/>
  </sheetPr>
  <dimension ref="A1:E42"/>
  <sheetViews>
    <sheetView showGridLines="0" showZeros="0" view="pageBreakPreview" zoomScale="80" zoomScaleNormal="115" workbookViewId="0">
      <selection activeCell="D18" sqref="D18"/>
    </sheetView>
  </sheetViews>
  <sheetFormatPr defaultColWidth="9" defaultRowHeight="14.25" outlineLevelCol="4"/>
  <cols>
    <col min="1" max="1" width="52.4416666666667" style="156" customWidth="1"/>
    <col min="2" max="4" width="20.6333333333333" style="156" customWidth="1"/>
    <col min="5" max="5" width="5.38333333333333" style="156" hidden="1" customWidth="1"/>
    <col min="6" max="16384" width="9" style="156"/>
  </cols>
  <sheetData>
    <row r="1" ht="45" customHeight="1" spans="1:4">
      <c r="A1" s="157" t="s">
        <v>3165</v>
      </c>
      <c r="B1" s="157"/>
      <c r="C1" s="157"/>
      <c r="D1" s="157"/>
    </row>
    <row r="2" s="169" customFormat="1" ht="20.1" customHeight="1" spans="1:4">
      <c r="A2" s="170"/>
      <c r="B2" s="171"/>
      <c r="C2" s="172"/>
      <c r="D2" s="173" t="s">
        <v>2</v>
      </c>
    </row>
    <row r="3" ht="45" customHeight="1" spans="1:5">
      <c r="A3" s="174" t="s">
        <v>3166</v>
      </c>
      <c r="B3" s="111" t="s">
        <v>5</v>
      </c>
      <c r="C3" s="111" t="s">
        <v>6</v>
      </c>
      <c r="D3" s="111" t="s">
        <v>7</v>
      </c>
      <c r="E3" s="169" t="s">
        <v>8</v>
      </c>
    </row>
    <row r="4" ht="36" customHeight="1" spans="1:5">
      <c r="A4" s="175" t="s">
        <v>3167</v>
      </c>
      <c r="B4" s="176">
        <v>22320</v>
      </c>
      <c r="C4" s="177">
        <v>23804</v>
      </c>
      <c r="D4" s="143">
        <v>0.066</v>
      </c>
      <c r="E4" s="178" t="str">
        <f t="shared" ref="E4:E38" si="0">IF(A4&lt;&gt;"",IF(SUM(B4:C4)&lt;&gt;0,"是","否"),"是")</f>
        <v>是</v>
      </c>
    </row>
    <row r="5" ht="36" customHeight="1" spans="1:5">
      <c r="A5" s="179" t="s">
        <v>3168</v>
      </c>
      <c r="B5" s="180">
        <v>21970</v>
      </c>
      <c r="C5" s="180">
        <v>23459</v>
      </c>
      <c r="D5" s="119">
        <v>0.068</v>
      </c>
      <c r="E5" s="178" t="str">
        <f t="shared" si="0"/>
        <v>是</v>
      </c>
    </row>
    <row r="6" ht="36" customHeight="1" spans="1:5">
      <c r="A6" s="179" t="s">
        <v>3169</v>
      </c>
      <c r="B6" s="180">
        <v>20</v>
      </c>
      <c r="C6" s="181">
        <v>20</v>
      </c>
      <c r="D6" s="119">
        <v>0</v>
      </c>
      <c r="E6" s="178" t="str">
        <f t="shared" si="0"/>
        <v>是</v>
      </c>
    </row>
    <row r="7" s="155" customFormat="1" ht="36" customHeight="1" spans="1:5">
      <c r="A7" s="179" t="s">
        <v>3170</v>
      </c>
      <c r="B7" s="180"/>
      <c r="C7" s="181"/>
      <c r="D7" s="119"/>
      <c r="E7" s="178" t="str">
        <f t="shared" si="0"/>
        <v>否</v>
      </c>
    </row>
    <row r="8" ht="36" customHeight="1" spans="1:5">
      <c r="A8" s="175" t="s">
        <v>3171</v>
      </c>
      <c r="B8" s="176">
        <v>22272</v>
      </c>
      <c r="C8" s="176">
        <v>24343</v>
      </c>
      <c r="D8" s="122">
        <v>0.093</v>
      </c>
      <c r="E8" s="178" t="str">
        <f t="shared" si="0"/>
        <v>是</v>
      </c>
    </row>
    <row r="9" ht="36" customHeight="1" spans="1:5">
      <c r="A9" s="179" t="s">
        <v>3168</v>
      </c>
      <c r="B9" s="180">
        <v>15569</v>
      </c>
      <c r="C9" s="181">
        <v>16080</v>
      </c>
      <c r="D9" s="119">
        <v>0.033</v>
      </c>
      <c r="E9" s="178" t="str">
        <f t="shared" si="0"/>
        <v>是</v>
      </c>
    </row>
    <row r="10" ht="36" customHeight="1" spans="1:5">
      <c r="A10" s="179" t="s">
        <v>3169</v>
      </c>
      <c r="B10" s="180">
        <v>33</v>
      </c>
      <c r="C10" s="181">
        <v>33</v>
      </c>
      <c r="D10" s="119"/>
      <c r="E10" s="178" t="str">
        <f t="shared" si="0"/>
        <v>是</v>
      </c>
    </row>
    <row r="11" ht="36" customHeight="1" spans="1:5">
      <c r="A11" s="179" t="s">
        <v>3170</v>
      </c>
      <c r="B11" s="180">
        <v>6460</v>
      </c>
      <c r="C11" s="181">
        <v>8048</v>
      </c>
      <c r="D11" s="119">
        <v>0.246</v>
      </c>
      <c r="E11" s="178" t="str">
        <f t="shared" si="0"/>
        <v>是</v>
      </c>
    </row>
    <row r="12" ht="36" customHeight="1" spans="1:5">
      <c r="A12" s="175" t="s">
        <v>3172</v>
      </c>
      <c r="B12" s="176">
        <v>712</v>
      </c>
      <c r="C12" s="177">
        <v>808</v>
      </c>
      <c r="D12" s="122">
        <v>0.135</v>
      </c>
      <c r="E12" s="178" t="str">
        <f t="shared" si="0"/>
        <v>是</v>
      </c>
    </row>
    <row r="13" ht="36" customHeight="1" spans="1:5">
      <c r="A13" s="179" t="s">
        <v>3173</v>
      </c>
      <c r="B13" s="180">
        <v>705</v>
      </c>
      <c r="C13" s="181">
        <v>807</v>
      </c>
      <c r="D13" s="119">
        <v>0.145</v>
      </c>
      <c r="E13" s="178" t="str">
        <f t="shared" si="0"/>
        <v>是</v>
      </c>
    </row>
    <row r="14" ht="36" customHeight="1" spans="1:5">
      <c r="A14" s="179" t="s">
        <v>3169</v>
      </c>
      <c r="B14" s="180">
        <v>1</v>
      </c>
      <c r="C14" s="181">
        <v>1</v>
      </c>
      <c r="D14" s="119">
        <v>0</v>
      </c>
      <c r="E14" s="178" t="str">
        <f t="shared" si="0"/>
        <v>是</v>
      </c>
    </row>
    <row r="15" ht="36" customHeight="1" spans="1:5">
      <c r="A15" s="179" t="s">
        <v>3170</v>
      </c>
      <c r="B15" s="180">
        <v>0</v>
      </c>
      <c r="C15" s="181"/>
      <c r="D15" s="119" t="str">
        <f>IF(B15&gt;0,C15/B15-1,IF(B15&lt;0,-(C15/B15-1),""))</f>
        <v/>
      </c>
      <c r="E15" s="178" t="str">
        <f t="shared" si="0"/>
        <v>否</v>
      </c>
    </row>
    <row r="16" ht="36" customHeight="1" spans="1:5">
      <c r="A16" s="175" t="s">
        <v>3174</v>
      </c>
      <c r="B16" s="176">
        <v>16291</v>
      </c>
      <c r="C16" s="177">
        <v>17335</v>
      </c>
      <c r="D16" s="122">
        <v>0.064</v>
      </c>
      <c r="E16" s="178" t="str">
        <f t="shared" si="0"/>
        <v>是</v>
      </c>
    </row>
    <row r="17" ht="36" customHeight="1" spans="1:5">
      <c r="A17" s="179" t="s">
        <v>3175</v>
      </c>
      <c r="B17" s="180">
        <v>16180</v>
      </c>
      <c r="C17" s="145">
        <v>17240</v>
      </c>
      <c r="D17" s="119">
        <v>0.066</v>
      </c>
      <c r="E17" s="178" t="str">
        <f t="shared" si="0"/>
        <v>是</v>
      </c>
    </row>
    <row r="18" ht="36" customHeight="1" spans="1:5">
      <c r="A18" s="179" t="s">
        <v>3169</v>
      </c>
      <c r="B18" s="180">
        <v>70</v>
      </c>
      <c r="C18" s="145">
        <v>72</v>
      </c>
      <c r="D18" s="119">
        <v>0.029</v>
      </c>
      <c r="E18" s="178" t="str">
        <f t="shared" si="0"/>
        <v>是</v>
      </c>
    </row>
    <row r="19" ht="36" customHeight="1" spans="1:5">
      <c r="A19" s="179" t="s">
        <v>3170</v>
      </c>
      <c r="B19" s="180">
        <v>22</v>
      </c>
      <c r="C19" s="145">
        <v>1</v>
      </c>
      <c r="D19" s="119">
        <v>-0.955</v>
      </c>
      <c r="E19" s="178" t="str">
        <f t="shared" si="0"/>
        <v>是</v>
      </c>
    </row>
    <row r="20" ht="36" customHeight="1" spans="1:5">
      <c r="A20" s="175" t="s">
        <v>3176</v>
      </c>
      <c r="B20" s="176">
        <v>879</v>
      </c>
      <c r="C20" s="177">
        <v>924</v>
      </c>
      <c r="D20" s="122">
        <v>0.051</v>
      </c>
      <c r="E20" s="178" t="str">
        <f t="shared" si="0"/>
        <v>是</v>
      </c>
    </row>
    <row r="21" ht="36" customHeight="1" spans="1:5">
      <c r="A21" s="179" t="s">
        <v>3177</v>
      </c>
      <c r="B21" s="180">
        <v>876</v>
      </c>
      <c r="C21" s="177">
        <v>921</v>
      </c>
      <c r="D21" s="119">
        <v>0.051</v>
      </c>
      <c r="E21" s="178" t="str">
        <f t="shared" si="0"/>
        <v>是</v>
      </c>
    </row>
    <row r="22" ht="36" customHeight="1" spans="1:5">
      <c r="A22" s="179" t="s">
        <v>3169</v>
      </c>
      <c r="B22" s="180">
        <v>3</v>
      </c>
      <c r="C22" s="180">
        <v>3</v>
      </c>
      <c r="D22" s="119">
        <v>0</v>
      </c>
      <c r="E22" s="178" t="str">
        <f t="shared" si="0"/>
        <v>是</v>
      </c>
    </row>
    <row r="23" ht="36" customHeight="1" spans="1:5">
      <c r="A23" s="179" t="s">
        <v>3170</v>
      </c>
      <c r="B23" s="180"/>
      <c r="C23" s="181"/>
      <c r="D23" s="129"/>
      <c r="E23" s="178" t="str">
        <f t="shared" si="0"/>
        <v>否</v>
      </c>
    </row>
    <row r="24" ht="36" customHeight="1" spans="1:5">
      <c r="A24" s="175" t="s">
        <v>3178</v>
      </c>
      <c r="B24" s="182">
        <v>13016</v>
      </c>
      <c r="C24" s="177">
        <v>13712</v>
      </c>
      <c r="D24" s="122">
        <v>0.053</v>
      </c>
      <c r="E24" s="178" t="str">
        <f t="shared" si="0"/>
        <v>是</v>
      </c>
    </row>
    <row r="25" ht="36" customHeight="1" spans="1:5">
      <c r="A25" s="179" t="s">
        <v>3179</v>
      </c>
      <c r="B25" s="180">
        <v>4249</v>
      </c>
      <c r="C25" s="183">
        <v>4312</v>
      </c>
      <c r="D25" s="119">
        <v>0.015</v>
      </c>
      <c r="E25" s="178" t="str">
        <f t="shared" si="0"/>
        <v>是</v>
      </c>
    </row>
    <row r="26" ht="36" customHeight="1" spans="1:5">
      <c r="A26" s="179" t="s">
        <v>3169</v>
      </c>
      <c r="B26" s="180">
        <v>1405</v>
      </c>
      <c r="C26" s="180">
        <v>773</v>
      </c>
      <c r="D26" s="119">
        <v>-0.45</v>
      </c>
      <c r="E26" s="178" t="str">
        <f t="shared" si="0"/>
        <v>是</v>
      </c>
    </row>
    <row r="27" ht="36" customHeight="1" spans="1:5">
      <c r="A27" s="179" t="s">
        <v>3170</v>
      </c>
      <c r="B27" s="180">
        <v>6766</v>
      </c>
      <c r="C27" s="180">
        <v>7936</v>
      </c>
      <c r="D27" s="119">
        <v>0.173</v>
      </c>
      <c r="E27" s="178" t="str">
        <f t="shared" si="0"/>
        <v>是</v>
      </c>
    </row>
    <row r="28" ht="36" customHeight="1" spans="1:5">
      <c r="A28" s="175" t="s">
        <v>3180</v>
      </c>
      <c r="B28" s="176">
        <v>31429</v>
      </c>
      <c r="C28" s="177">
        <v>33354</v>
      </c>
      <c r="D28" s="122">
        <v>0.061</v>
      </c>
      <c r="E28" s="178" t="str">
        <f t="shared" si="0"/>
        <v>是</v>
      </c>
    </row>
    <row r="29" ht="36" customHeight="1" spans="1:5">
      <c r="A29" s="179" t="s">
        <v>3175</v>
      </c>
      <c r="B29" s="180">
        <v>11545</v>
      </c>
      <c r="C29" s="183">
        <v>12581</v>
      </c>
      <c r="D29" s="119">
        <v>0.09</v>
      </c>
      <c r="E29" s="178" t="str">
        <f t="shared" si="0"/>
        <v>是</v>
      </c>
    </row>
    <row r="30" ht="36" customHeight="1" spans="1:5">
      <c r="A30" s="179" t="s">
        <v>3169</v>
      </c>
      <c r="B30" s="180">
        <v>72</v>
      </c>
      <c r="C30" s="183">
        <v>48</v>
      </c>
      <c r="D30" s="119">
        <v>-0.333</v>
      </c>
      <c r="E30" s="178" t="str">
        <f t="shared" si="0"/>
        <v>是</v>
      </c>
    </row>
    <row r="31" ht="36" customHeight="1" spans="1:5">
      <c r="A31" s="179" t="s">
        <v>3170</v>
      </c>
      <c r="B31" s="180">
        <v>19653</v>
      </c>
      <c r="C31" s="183">
        <v>20564</v>
      </c>
      <c r="D31" s="119">
        <v>0.046</v>
      </c>
      <c r="E31" s="178" t="str">
        <f t="shared" si="0"/>
        <v>是</v>
      </c>
    </row>
    <row r="32" ht="36" customHeight="1" spans="1:5">
      <c r="A32" s="127" t="s">
        <v>3181</v>
      </c>
      <c r="B32" s="182">
        <v>106919</v>
      </c>
      <c r="C32" s="182">
        <v>114280</v>
      </c>
      <c r="D32" s="129">
        <v>0.069</v>
      </c>
      <c r="E32" s="178" t="str">
        <f t="shared" si="0"/>
        <v>是</v>
      </c>
    </row>
    <row r="33" ht="36" customHeight="1" spans="1:5">
      <c r="A33" s="179" t="s">
        <v>3182</v>
      </c>
      <c r="B33" s="180">
        <v>71094</v>
      </c>
      <c r="C33" s="180">
        <v>75400</v>
      </c>
      <c r="D33" s="129">
        <v>0.061</v>
      </c>
      <c r="E33" s="178" t="str">
        <f t="shared" si="0"/>
        <v>是</v>
      </c>
    </row>
    <row r="34" ht="36" customHeight="1" spans="1:5">
      <c r="A34" s="179" t="s">
        <v>3183</v>
      </c>
      <c r="B34" s="180">
        <v>1604</v>
      </c>
      <c r="C34" s="180">
        <v>950</v>
      </c>
      <c r="D34" s="129">
        <v>-0.408</v>
      </c>
      <c r="E34" s="178" t="str">
        <f t="shared" si="0"/>
        <v>是</v>
      </c>
    </row>
    <row r="35" ht="36" customHeight="1" spans="1:5">
      <c r="A35" s="179" t="s">
        <v>3184</v>
      </c>
      <c r="B35" s="180">
        <v>32901</v>
      </c>
      <c r="C35" s="180">
        <v>36549</v>
      </c>
      <c r="D35" s="129">
        <v>0.111</v>
      </c>
      <c r="E35" s="178" t="str">
        <f t="shared" si="0"/>
        <v>是</v>
      </c>
    </row>
    <row r="36" ht="36" customHeight="1" spans="1:5">
      <c r="A36" s="131" t="s">
        <v>3185</v>
      </c>
      <c r="B36" s="176">
        <v>69587</v>
      </c>
      <c r="C36" s="176">
        <v>81966</v>
      </c>
      <c r="D36" s="122">
        <v>0.178</v>
      </c>
      <c r="E36" s="178" t="str">
        <f t="shared" si="0"/>
        <v>是</v>
      </c>
    </row>
    <row r="37" ht="36" customHeight="1" spans="1:5">
      <c r="A37" s="184" t="s">
        <v>3186</v>
      </c>
      <c r="B37" s="176"/>
      <c r="C37" s="177"/>
      <c r="D37" s="122"/>
      <c r="E37" s="178" t="str">
        <f t="shared" si="0"/>
        <v>否</v>
      </c>
    </row>
    <row r="38" ht="36" customHeight="1" spans="1:5">
      <c r="A38" s="127" t="s">
        <v>3187</v>
      </c>
      <c r="B38" s="176">
        <v>176506</v>
      </c>
      <c r="C38" s="176">
        <v>196246</v>
      </c>
      <c r="D38" s="122">
        <v>0.112</v>
      </c>
      <c r="E38" s="178" t="str">
        <f t="shared" si="0"/>
        <v>是</v>
      </c>
    </row>
    <row r="39" spans="2:3">
      <c r="B39" s="168"/>
      <c r="C39" s="168"/>
    </row>
    <row r="40" spans="2:3">
      <c r="B40" s="168"/>
      <c r="C40" s="168"/>
    </row>
    <row r="41" spans="2:3">
      <c r="B41" s="168"/>
      <c r="C41" s="168"/>
    </row>
    <row r="42" spans="2:3">
      <c r="B42" s="168"/>
      <c r="C42" s="168"/>
    </row>
  </sheetData>
  <mergeCells count="1">
    <mergeCell ref="A1:D1"/>
  </mergeCells>
  <conditionalFormatting sqref="D36">
    <cfRule type="cellIs" dxfId="3" priority="1" stopIfTrue="1" operator="lessThanOrEqual">
      <formula>-1</formula>
    </cfRule>
  </conditionalFormatting>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D5:D22 D37:D38 C25 C29:C31 D24:D31 C23 C6:C7 C9:C11 C13:C15 C17: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26"/>
  <sheetViews>
    <sheetView showGridLines="0" showZeros="0" view="pageBreakPreview" zoomScale="90" zoomScaleNormal="100" workbookViewId="0">
      <pane ySplit="3" topLeftCell="A4" activePane="bottomLeft" state="frozen"/>
      <selection/>
      <selection pane="bottomLeft" activeCell="D51" sqref="D51"/>
    </sheetView>
  </sheetViews>
  <sheetFormatPr defaultColWidth="9" defaultRowHeight="14.25" outlineLevelCol="4"/>
  <cols>
    <col min="1" max="1" width="45.6333333333333" style="156" customWidth="1"/>
    <col min="2" max="4" width="20.6333333333333" style="156" customWidth="1"/>
    <col min="5" max="5" width="12.75" style="156" hidden="1" customWidth="1"/>
    <col min="6" max="16384" width="9" style="156"/>
  </cols>
  <sheetData>
    <row r="1" ht="45" customHeight="1" spans="1:4">
      <c r="A1" s="157" t="s">
        <v>3188</v>
      </c>
      <c r="B1" s="157"/>
      <c r="C1" s="157"/>
      <c r="D1" s="157"/>
    </row>
    <row r="2" ht="20.1" customHeight="1" spans="1:4">
      <c r="A2" s="158"/>
      <c r="B2" s="159"/>
      <c r="C2" s="160"/>
      <c r="D2" s="161" t="s">
        <v>3189</v>
      </c>
    </row>
    <row r="3" ht="45" customHeight="1" spans="1:5">
      <c r="A3" s="110" t="s">
        <v>2465</v>
      </c>
      <c r="B3" s="111" t="s">
        <v>5</v>
      </c>
      <c r="C3" s="111" t="s">
        <v>6</v>
      </c>
      <c r="D3" s="111" t="s">
        <v>7</v>
      </c>
      <c r="E3" s="162" t="s">
        <v>8</v>
      </c>
    </row>
    <row r="4" ht="36" customHeight="1" spans="1:5">
      <c r="A4" s="113" t="s">
        <v>3190</v>
      </c>
      <c r="B4" s="114">
        <v>34664</v>
      </c>
      <c r="C4" s="114">
        <v>36933</v>
      </c>
      <c r="D4" s="143">
        <v>0.065</v>
      </c>
      <c r="E4" s="163" t="str">
        <f t="shared" ref="E4:E22" si="0">IF(A4&lt;&gt;"",IF(SUM(B4:C4)&lt;&gt;0,"是","否"),"是")</f>
        <v>是</v>
      </c>
    </row>
    <row r="5" ht="36" customHeight="1" spans="1:5">
      <c r="A5" s="116" t="s">
        <v>3191</v>
      </c>
      <c r="B5" s="124">
        <v>34214</v>
      </c>
      <c r="C5" s="124">
        <v>36563</v>
      </c>
      <c r="D5" s="125">
        <v>0.069</v>
      </c>
      <c r="E5" s="163" t="str">
        <f t="shared" si="0"/>
        <v>是</v>
      </c>
    </row>
    <row r="6" ht="36" customHeight="1" spans="1:5">
      <c r="A6" s="164" t="s">
        <v>3192</v>
      </c>
      <c r="B6" s="114">
        <v>22575</v>
      </c>
      <c r="C6" s="114">
        <v>24391</v>
      </c>
      <c r="D6" s="115">
        <v>0.08</v>
      </c>
      <c r="E6" s="163" t="str">
        <f t="shared" si="0"/>
        <v>是</v>
      </c>
    </row>
    <row r="7" ht="36" customHeight="1" spans="1:5">
      <c r="A7" s="116" t="s">
        <v>3193</v>
      </c>
      <c r="B7" s="124">
        <v>22540</v>
      </c>
      <c r="C7" s="165">
        <v>24363</v>
      </c>
      <c r="D7" s="125">
        <v>0.081</v>
      </c>
      <c r="E7" s="163" t="str">
        <f t="shared" si="0"/>
        <v>是</v>
      </c>
    </row>
    <row r="8" s="155" customFormat="1" ht="36" customHeight="1" spans="1:5">
      <c r="A8" s="113" t="s">
        <v>3194</v>
      </c>
      <c r="B8" s="114">
        <v>1270</v>
      </c>
      <c r="C8" s="114">
        <v>1275</v>
      </c>
      <c r="D8" s="115">
        <v>0.004</v>
      </c>
      <c r="E8" s="163" t="str">
        <f t="shared" si="0"/>
        <v>是</v>
      </c>
    </row>
    <row r="9" s="155" customFormat="1" ht="36" customHeight="1" spans="1:5">
      <c r="A9" s="116" t="s">
        <v>3195</v>
      </c>
      <c r="B9" s="124">
        <v>1015</v>
      </c>
      <c r="C9" s="165">
        <v>1060</v>
      </c>
      <c r="D9" s="125">
        <v>0.044</v>
      </c>
      <c r="E9" s="163" t="str">
        <f t="shared" si="0"/>
        <v>是</v>
      </c>
    </row>
    <row r="10" s="155" customFormat="1" ht="36" customHeight="1" spans="1:5">
      <c r="A10" s="113" t="s">
        <v>3196</v>
      </c>
      <c r="B10" s="114">
        <v>9669</v>
      </c>
      <c r="C10" s="114">
        <v>10419</v>
      </c>
      <c r="D10" s="115">
        <v>0.078</v>
      </c>
      <c r="E10" s="163" t="str">
        <f t="shared" si="0"/>
        <v>是</v>
      </c>
    </row>
    <row r="11" s="155" customFormat="1" ht="36" customHeight="1" spans="1:5">
      <c r="A11" s="116" t="s">
        <v>3197</v>
      </c>
      <c r="B11" s="124">
        <v>9622</v>
      </c>
      <c r="C11" s="123">
        <v>10376</v>
      </c>
      <c r="D11" s="125">
        <v>0.078</v>
      </c>
      <c r="E11" s="163" t="str">
        <f t="shared" si="0"/>
        <v>是</v>
      </c>
    </row>
    <row r="12" s="155" customFormat="1" ht="36" customHeight="1" spans="1:5">
      <c r="A12" s="113" t="s">
        <v>3198</v>
      </c>
      <c r="B12" s="114">
        <v>414</v>
      </c>
      <c r="C12" s="114">
        <v>733</v>
      </c>
      <c r="D12" s="115">
        <v>0.771</v>
      </c>
      <c r="E12" s="163" t="str">
        <f t="shared" si="0"/>
        <v>是</v>
      </c>
    </row>
    <row r="13" s="155" customFormat="1" ht="36" customHeight="1" spans="1:5">
      <c r="A13" s="116" t="s">
        <v>3199</v>
      </c>
      <c r="B13" s="124">
        <v>409</v>
      </c>
      <c r="C13" s="123">
        <v>732</v>
      </c>
      <c r="D13" s="125">
        <v>0.79</v>
      </c>
      <c r="E13" s="163" t="str">
        <f t="shared" si="0"/>
        <v>是</v>
      </c>
    </row>
    <row r="14" s="155" customFormat="1" ht="36" customHeight="1" spans="1:5">
      <c r="A14" s="113" t="s">
        <v>3200</v>
      </c>
      <c r="B14" s="114">
        <v>7634</v>
      </c>
      <c r="C14" s="114">
        <v>8606</v>
      </c>
      <c r="D14" s="115">
        <v>0.127</v>
      </c>
      <c r="E14" s="163" t="str">
        <f t="shared" si="0"/>
        <v>是</v>
      </c>
    </row>
    <row r="15" ht="36" customHeight="1" spans="1:5">
      <c r="A15" s="116" t="s">
        <v>3201</v>
      </c>
      <c r="B15" s="124">
        <v>7627</v>
      </c>
      <c r="C15" s="165">
        <v>8600</v>
      </c>
      <c r="D15" s="125">
        <v>0.128</v>
      </c>
      <c r="E15" s="163" t="str">
        <f t="shared" si="0"/>
        <v>是</v>
      </c>
    </row>
    <row r="16" ht="36" customHeight="1" spans="1:5">
      <c r="A16" s="113" t="s">
        <v>3202</v>
      </c>
      <c r="B16" s="114">
        <v>23570</v>
      </c>
      <c r="C16" s="114">
        <v>23999</v>
      </c>
      <c r="D16" s="115">
        <v>0.018</v>
      </c>
      <c r="E16" s="163" t="str">
        <f t="shared" si="0"/>
        <v>是</v>
      </c>
    </row>
    <row r="17" ht="36" customHeight="1" spans="1:5">
      <c r="A17" s="116" t="s">
        <v>3197</v>
      </c>
      <c r="B17" s="124">
        <v>23550</v>
      </c>
      <c r="C17" s="166">
        <v>21064</v>
      </c>
      <c r="D17" s="125">
        <v>-0.106</v>
      </c>
      <c r="E17" s="163" t="str">
        <f t="shared" si="0"/>
        <v>是</v>
      </c>
    </row>
    <row r="18" ht="36" customHeight="1" spans="1:5">
      <c r="A18" s="127" t="s">
        <v>3203</v>
      </c>
      <c r="B18" s="114">
        <v>99796</v>
      </c>
      <c r="C18" s="114">
        <v>106356</v>
      </c>
      <c r="D18" s="115">
        <v>0.066</v>
      </c>
      <c r="E18" s="163" t="str">
        <f t="shared" si="0"/>
        <v>是</v>
      </c>
    </row>
    <row r="19" ht="36" customHeight="1" spans="1:5">
      <c r="A19" s="116" t="s">
        <v>3204</v>
      </c>
      <c r="B19" s="124">
        <v>98977</v>
      </c>
      <c r="C19" s="124">
        <v>102758</v>
      </c>
      <c r="D19" s="125">
        <v>0.038</v>
      </c>
      <c r="E19" s="163" t="str">
        <f t="shared" si="0"/>
        <v>是</v>
      </c>
    </row>
    <row r="20" ht="36" customHeight="1" spans="1:5">
      <c r="A20" s="167" t="s">
        <v>3205</v>
      </c>
      <c r="B20" s="114"/>
      <c r="C20" s="114"/>
      <c r="D20" s="115"/>
      <c r="E20" s="163" t="str">
        <f t="shared" si="0"/>
        <v>否</v>
      </c>
    </row>
    <row r="21" ht="36" customHeight="1" spans="1:5">
      <c r="A21" s="131" t="s">
        <v>3206</v>
      </c>
      <c r="B21" s="114">
        <v>86466</v>
      </c>
      <c r="C21" s="114">
        <v>96583</v>
      </c>
      <c r="D21" s="115">
        <v>0.117</v>
      </c>
      <c r="E21" s="163" t="str">
        <f t="shared" si="0"/>
        <v>是</v>
      </c>
    </row>
    <row r="22" ht="36" customHeight="1" spans="1:5">
      <c r="A22" s="127" t="s">
        <v>3207</v>
      </c>
      <c r="B22" s="114">
        <v>186262</v>
      </c>
      <c r="C22" s="114">
        <v>202939</v>
      </c>
      <c r="D22" s="115">
        <v>0.09</v>
      </c>
      <c r="E22" s="163" t="str">
        <f t="shared" si="0"/>
        <v>是</v>
      </c>
    </row>
    <row r="23" spans="2:3">
      <c r="B23" s="168"/>
      <c r="C23" s="168"/>
    </row>
    <row r="24" spans="2:3">
      <c r="B24" s="168"/>
      <c r="C24" s="168"/>
    </row>
    <row r="25" spans="2:3">
      <c r="B25" s="168"/>
      <c r="C25" s="168"/>
    </row>
    <row r="26" spans="2:3">
      <c r="B26" s="168"/>
      <c r="C26" s="168"/>
    </row>
  </sheetData>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rgb="FF00B0F0"/>
  </sheetPr>
  <dimension ref="A1:E42"/>
  <sheetViews>
    <sheetView showGridLines="0" showZeros="0" view="pageBreakPreview" zoomScale="90" zoomScaleNormal="100" workbookViewId="0">
      <pane ySplit="3" topLeftCell="A4" activePane="bottomLeft" state="frozen"/>
      <selection/>
      <selection pane="bottomLeft" activeCell="E1" sqref="E$1:E$1048576"/>
    </sheetView>
  </sheetViews>
  <sheetFormatPr defaultColWidth="9" defaultRowHeight="14.25" outlineLevelCol="4"/>
  <cols>
    <col min="1" max="1" width="46.1333333333333" style="134" customWidth="1"/>
    <col min="2" max="4" width="20.6333333333333" style="134" customWidth="1"/>
    <col min="5" max="5" width="6.225" style="134" hidden="1" customWidth="1"/>
    <col min="6" max="16384" width="9" style="134"/>
  </cols>
  <sheetData>
    <row r="1" ht="45" customHeight="1" spans="1:4">
      <c r="A1" s="135" t="s">
        <v>3208</v>
      </c>
      <c r="B1" s="135"/>
      <c r="C1" s="135"/>
      <c r="D1" s="135"/>
    </row>
    <row r="2" ht="20.1" customHeight="1" spans="1:4">
      <c r="A2" s="136"/>
      <c r="B2" s="137"/>
      <c r="C2" s="138"/>
      <c r="D2" s="139" t="s">
        <v>2</v>
      </c>
    </row>
    <row r="3" ht="45" customHeight="1" spans="1:5">
      <c r="A3" s="140" t="s">
        <v>3166</v>
      </c>
      <c r="B3" s="111" t="s">
        <v>5</v>
      </c>
      <c r="C3" s="111" t="s">
        <v>6</v>
      </c>
      <c r="D3" s="111" t="s">
        <v>7</v>
      </c>
      <c r="E3" s="112" t="s">
        <v>8</v>
      </c>
    </row>
    <row r="4" ht="36" customHeight="1" spans="1:5">
      <c r="A4" s="141" t="s">
        <v>3167</v>
      </c>
      <c r="B4" s="142">
        <v>22320</v>
      </c>
      <c r="C4" s="121">
        <v>23804</v>
      </c>
      <c r="D4" s="143">
        <v>0.066</v>
      </c>
      <c r="E4" s="112" t="str">
        <f t="shared" ref="E4:E38" si="0">IF(A4&lt;&gt;"",IF(SUM(B4:C4)&lt;&gt;0,"是","否"),"是")</f>
        <v>是</v>
      </c>
    </row>
    <row r="5" ht="36" customHeight="1" spans="1:5">
      <c r="A5" s="144" t="s">
        <v>3209</v>
      </c>
      <c r="B5" s="145">
        <v>21970</v>
      </c>
      <c r="C5" s="145">
        <v>23459</v>
      </c>
      <c r="D5" s="146">
        <v>0.068</v>
      </c>
      <c r="E5" s="112" t="str">
        <f t="shared" si="0"/>
        <v>是</v>
      </c>
    </row>
    <row r="6" ht="36" customHeight="1" spans="1:5">
      <c r="A6" s="144" t="s">
        <v>3169</v>
      </c>
      <c r="B6" s="145">
        <v>20</v>
      </c>
      <c r="C6" s="145">
        <v>20</v>
      </c>
      <c r="D6" s="146">
        <v>0</v>
      </c>
      <c r="E6" s="112" t="str">
        <f t="shared" si="0"/>
        <v>是</v>
      </c>
    </row>
    <row r="7" s="133" customFormat="1" ht="36" customHeight="1" spans="1:5">
      <c r="A7" s="144" t="s">
        <v>3170</v>
      </c>
      <c r="B7" s="145"/>
      <c r="C7" s="145"/>
      <c r="D7" s="146"/>
      <c r="E7" s="112" t="str">
        <f t="shared" si="0"/>
        <v>否</v>
      </c>
    </row>
    <row r="8" s="133" customFormat="1" ht="36" customHeight="1" spans="1:5">
      <c r="A8" s="147" t="s">
        <v>3171</v>
      </c>
      <c r="B8" s="142">
        <v>22272</v>
      </c>
      <c r="C8" s="142">
        <v>24343</v>
      </c>
      <c r="D8" s="148">
        <v>0.093</v>
      </c>
      <c r="E8" s="112" t="str">
        <f t="shared" si="0"/>
        <v>是</v>
      </c>
    </row>
    <row r="9" s="133" customFormat="1" ht="36" customHeight="1" spans="1:5">
      <c r="A9" s="144" t="s">
        <v>3210</v>
      </c>
      <c r="B9" s="145">
        <v>15569</v>
      </c>
      <c r="C9" s="145">
        <v>16080</v>
      </c>
      <c r="D9" s="146">
        <v>0.033</v>
      </c>
      <c r="E9" s="112" t="str">
        <f t="shared" si="0"/>
        <v>是</v>
      </c>
    </row>
    <row r="10" s="133" customFormat="1" ht="36" customHeight="1" spans="1:5">
      <c r="A10" s="144" t="s">
        <v>3169</v>
      </c>
      <c r="B10" s="145">
        <v>33</v>
      </c>
      <c r="C10" s="145">
        <v>33</v>
      </c>
      <c r="D10" s="146"/>
      <c r="E10" s="112" t="str">
        <f t="shared" si="0"/>
        <v>是</v>
      </c>
    </row>
    <row r="11" s="133" customFormat="1" ht="36" customHeight="1" spans="1:5">
      <c r="A11" s="144" t="s">
        <v>3170</v>
      </c>
      <c r="B11" s="145">
        <v>6460</v>
      </c>
      <c r="C11" s="145">
        <v>8048</v>
      </c>
      <c r="D11" s="146">
        <v>0.246</v>
      </c>
      <c r="E11" s="112" t="str">
        <f t="shared" si="0"/>
        <v>是</v>
      </c>
    </row>
    <row r="12" s="133" customFormat="1" ht="36" customHeight="1" spans="1:5">
      <c r="A12" s="141" t="s">
        <v>3172</v>
      </c>
      <c r="B12" s="142">
        <v>712</v>
      </c>
      <c r="C12" s="142">
        <v>808</v>
      </c>
      <c r="D12" s="148">
        <v>0.135</v>
      </c>
      <c r="E12" s="112">
        <v>0.134831460674157</v>
      </c>
    </row>
    <row r="13" ht="36" customHeight="1" spans="1:5">
      <c r="A13" s="144" t="s">
        <v>3173</v>
      </c>
      <c r="B13" s="145">
        <v>705</v>
      </c>
      <c r="C13" s="124">
        <v>807</v>
      </c>
      <c r="D13" s="149">
        <v>0.145</v>
      </c>
      <c r="E13" s="112" t="str">
        <f t="shared" si="0"/>
        <v>是</v>
      </c>
    </row>
    <row r="14" ht="36" customHeight="1" spans="1:5">
      <c r="A14" s="144" t="s">
        <v>3169</v>
      </c>
      <c r="B14" s="145">
        <v>1</v>
      </c>
      <c r="C14" s="145">
        <v>1</v>
      </c>
      <c r="D14" s="146"/>
      <c r="E14" s="112" t="str">
        <f t="shared" si="0"/>
        <v>是</v>
      </c>
    </row>
    <row r="15" ht="36" customHeight="1" spans="1:5">
      <c r="A15" s="144" t="s">
        <v>3170</v>
      </c>
      <c r="B15" s="145"/>
      <c r="C15" s="124"/>
      <c r="D15" s="149" t="str">
        <f>IF(B15&gt;0,C15/B15-1,IF(B15&lt;0,-(C15/B15-1),""))</f>
        <v/>
      </c>
      <c r="E15" s="112" t="str">
        <f t="shared" si="0"/>
        <v>否</v>
      </c>
    </row>
    <row r="16" ht="36" customHeight="1" spans="1:5">
      <c r="A16" s="141" t="s">
        <v>3174</v>
      </c>
      <c r="B16" s="142">
        <v>16291</v>
      </c>
      <c r="C16" s="142">
        <v>17335</v>
      </c>
      <c r="D16" s="148">
        <v>0.064</v>
      </c>
      <c r="E16" s="112" t="str">
        <f t="shared" si="0"/>
        <v>是</v>
      </c>
    </row>
    <row r="17" ht="36" customHeight="1" spans="1:5">
      <c r="A17" s="144" t="s">
        <v>3175</v>
      </c>
      <c r="B17" s="145">
        <v>16180</v>
      </c>
      <c r="C17" s="145">
        <v>17240</v>
      </c>
      <c r="D17" s="146">
        <v>0.066</v>
      </c>
      <c r="E17" s="112" t="str">
        <f t="shared" si="0"/>
        <v>是</v>
      </c>
    </row>
    <row r="18" ht="36" customHeight="1" spans="1:5">
      <c r="A18" s="144" t="s">
        <v>3169</v>
      </c>
      <c r="B18" s="145">
        <v>70</v>
      </c>
      <c r="C18" s="145">
        <v>72</v>
      </c>
      <c r="D18" s="146">
        <v>0.029</v>
      </c>
      <c r="E18" s="112" t="str">
        <f t="shared" si="0"/>
        <v>是</v>
      </c>
    </row>
    <row r="19" ht="36" customHeight="1" spans="1:5">
      <c r="A19" s="144" t="s">
        <v>3170</v>
      </c>
      <c r="B19" s="145">
        <v>22</v>
      </c>
      <c r="C19" s="150">
        <v>1</v>
      </c>
      <c r="D19" s="146">
        <v>-0.955</v>
      </c>
      <c r="E19" s="112" t="str">
        <f t="shared" si="0"/>
        <v>是</v>
      </c>
    </row>
    <row r="20" ht="36" customHeight="1" spans="1:5">
      <c r="A20" s="141" t="s">
        <v>3176</v>
      </c>
      <c r="B20" s="142">
        <v>879</v>
      </c>
      <c r="C20" s="142">
        <v>924</v>
      </c>
      <c r="D20" s="148">
        <v>0.051</v>
      </c>
      <c r="E20" s="112" t="str">
        <f t="shared" si="0"/>
        <v>是</v>
      </c>
    </row>
    <row r="21" ht="36" customHeight="1" spans="1:5">
      <c r="A21" s="144" t="s">
        <v>3177</v>
      </c>
      <c r="B21" s="145">
        <v>876</v>
      </c>
      <c r="C21" s="123">
        <v>921</v>
      </c>
      <c r="D21" s="146">
        <v>0.051</v>
      </c>
      <c r="E21" s="112" t="str">
        <f t="shared" si="0"/>
        <v>是</v>
      </c>
    </row>
    <row r="22" ht="36" customHeight="1" spans="1:5">
      <c r="A22" s="144" t="s">
        <v>3169</v>
      </c>
      <c r="B22" s="145">
        <v>3</v>
      </c>
      <c r="C22" s="145">
        <v>3</v>
      </c>
      <c r="D22" s="146">
        <v>0</v>
      </c>
      <c r="E22" s="112" t="str">
        <f t="shared" si="0"/>
        <v>是</v>
      </c>
    </row>
    <row r="23" ht="36" customHeight="1" spans="1:5">
      <c r="A23" s="144" t="s">
        <v>3170</v>
      </c>
      <c r="B23" s="145">
        <v>0</v>
      </c>
      <c r="C23" s="123"/>
      <c r="D23" s="146" t="str">
        <f>IF(B23&gt;0,C23/B23-1,IF(B23&lt;0,-(C23/B23-1),""))</f>
        <v/>
      </c>
      <c r="E23" s="112" t="str">
        <f t="shared" si="0"/>
        <v>否</v>
      </c>
    </row>
    <row r="24" ht="36" customHeight="1" spans="1:5">
      <c r="A24" s="141" t="s">
        <v>3178</v>
      </c>
      <c r="B24" s="142">
        <v>13016</v>
      </c>
      <c r="C24" s="121">
        <v>13712</v>
      </c>
      <c r="D24" s="148">
        <v>0.053</v>
      </c>
      <c r="E24" s="112" t="str">
        <f t="shared" si="0"/>
        <v>是</v>
      </c>
    </row>
    <row r="25" ht="36" customHeight="1" spans="1:5">
      <c r="A25" s="144" t="s">
        <v>3211</v>
      </c>
      <c r="B25" s="151">
        <v>4249</v>
      </c>
      <c r="C25" s="151">
        <v>4312</v>
      </c>
      <c r="D25" s="119">
        <f>IF(B25&lt;&gt;0,C25/B25-1,"")</f>
        <v>0.015</v>
      </c>
      <c r="E25" s="112" t="str">
        <f t="shared" si="0"/>
        <v>是</v>
      </c>
    </row>
    <row r="26" ht="36" customHeight="1" spans="1:5">
      <c r="A26" s="144" t="s">
        <v>3169</v>
      </c>
      <c r="B26" s="145">
        <v>1405</v>
      </c>
      <c r="C26" s="121">
        <v>773</v>
      </c>
      <c r="D26" s="148">
        <v>-0.45</v>
      </c>
      <c r="E26" s="112" t="str">
        <f t="shared" si="0"/>
        <v>是</v>
      </c>
    </row>
    <row r="27" ht="36" customHeight="1" spans="1:5">
      <c r="A27" s="144" t="s">
        <v>3170</v>
      </c>
      <c r="B27" s="145">
        <v>6766</v>
      </c>
      <c r="C27" s="121">
        <v>7936</v>
      </c>
      <c r="D27" s="148">
        <v>0.173</v>
      </c>
      <c r="E27" s="112" t="str">
        <f t="shared" si="0"/>
        <v>是</v>
      </c>
    </row>
    <row r="28" ht="36" customHeight="1" spans="1:5">
      <c r="A28" s="141" t="s">
        <v>3180</v>
      </c>
      <c r="B28" s="142">
        <v>31429</v>
      </c>
      <c r="C28" s="121">
        <v>33354</v>
      </c>
      <c r="D28" s="148">
        <v>0.061</v>
      </c>
      <c r="E28" s="112" t="str">
        <f t="shared" si="0"/>
        <v>是</v>
      </c>
    </row>
    <row r="29" ht="36" customHeight="1" spans="1:5">
      <c r="A29" s="144" t="s">
        <v>3175</v>
      </c>
      <c r="B29" s="145">
        <v>11545</v>
      </c>
      <c r="C29" s="145">
        <v>12581</v>
      </c>
      <c r="D29" s="152">
        <v>0.09</v>
      </c>
      <c r="E29" s="112" t="str">
        <f t="shared" si="0"/>
        <v>是</v>
      </c>
    </row>
    <row r="30" ht="36" customHeight="1" spans="1:5">
      <c r="A30" s="144" t="s">
        <v>3169</v>
      </c>
      <c r="B30" s="145">
        <v>72</v>
      </c>
      <c r="C30" s="145">
        <v>48</v>
      </c>
      <c r="D30" s="152">
        <v>-0.333</v>
      </c>
      <c r="E30" s="112" t="str">
        <f t="shared" si="0"/>
        <v>是</v>
      </c>
    </row>
    <row r="31" ht="36" customHeight="1" spans="1:5">
      <c r="A31" s="144" t="s">
        <v>3170</v>
      </c>
      <c r="B31" s="145">
        <v>19653</v>
      </c>
      <c r="C31" s="145">
        <v>20564</v>
      </c>
      <c r="D31" s="152">
        <v>0.046</v>
      </c>
      <c r="E31" s="112" t="str">
        <f t="shared" si="0"/>
        <v>是</v>
      </c>
    </row>
    <row r="32" ht="36" customHeight="1" spans="1:5">
      <c r="A32" s="127" t="s">
        <v>3212</v>
      </c>
      <c r="B32" s="142">
        <v>106919</v>
      </c>
      <c r="C32" s="142">
        <v>114280</v>
      </c>
      <c r="D32" s="148">
        <v>0.069</v>
      </c>
      <c r="E32" s="112" t="str">
        <f t="shared" si="0"/>
        <v>是</v>
      </c>
    </row>
    <row r="33" ht="36" customHeight="1" spans="1:5">
      <c r="A33" s="144" t="s">
        <v>3182</v>
      </c>
      <c r="B33" s="145">
        <v>71094</v>
      </c>
      <c r="C33" s="145">
        <v>75400</v>
      </c>
      <c r="D33" s="152">
        <v>0.061</v>
      </c>
      <c r="E33" s="112" t="str">
        <f t="shared" si="0"/>
        <v>是</v>
      </c>
    </row>
    <row r="34" ht="36" customHeight="1" spans="1:5">
      <c r="A34" s="144" t="s">
        <v>3183</v>
      </c>
      <c r="B34" s="145">
        <v>1604</v>
      </c>
      <c r="C34" s="145">
        <v>950</v>
      </c>
      <c r="D34" s="152">
        <v>-0.408</v>
      </c>
      <c r="E34" s="112" t="str">
        <f t="shared" si="0"/>
        <v>是</v>
      </c>
    </row>
    <row r="35" ht="36" customHeight="1" spans="1:5">
      <c r="A35" s="144" t="s">
        <v>3184</v>
      </c>
      <c r="B35" s="145">
        <v>32901</v>
      </c>
      <c r="C35" s="145">
        <v>36549</v>
      </c>
      <c r="D35" s="152">
        <v>0.111</v>
      </c>
      <c r="E35" s="112" t="str">
        <f t="shared" si="0"/>
        <v>是</v>
      </c>
    </row>
    <row r="36" ht="36" customHeight="1" spans="1:5">
      <c r="A36" s="131" t="s">
        <v>3185</v>
      </c>
      <c r="B36" s="142">
        <v>69587</v>
      </c>
      <c r="C36" s="142">
        <v>81966</v>
      </c>
      <c r="D36" s="148">
        <v>0.178</v>
      </c>
      <c r="E36" s="112" t="str">
        <f t="shared" si="0"/>
        <v>是</v>
      </c>
    </row>
    <row r="37" ht="36" customHeight="1" spans="1:5">
      <c r="A37" s="131" t="s">
        <v>3186</v>
      </c>
      <c r="B37" s="142"/>
      <c r="C37" s="121"/>
      <c r="D37" s="148"/>
      <c r="E37" s="112" t="str">
        <f t="shared" si="0"/>
        <v>否</v>
      </c>
    </row>
    <row r="38" ht="36" customHeight="1" spans="1:5">
      <c r="A38" s="127" t="s">
        <v>3187</v>
      </c>
      <c r="B38" s="142">
        <v>176506</v>
      </c>
      <c r="C38" s="142">
        <v>196246</v>
      </c>
      <c r="D38" s="153">
        <v>0.112</v>
      </c>
      <c r="E38" s="112" t="str">
        <f t="shared" si="0"/>
        <v>是</v>
      </c>
    </row>
    <row r="39" spans="2:3">
      <c r="B39" s="154"/>
      <c r="C39" s="154"/>
    </row>
    <row r="40" spans="2:3">
      <c r="B40" s="154"/>
      <c r="C40" s="154"/>
    </row>
    <row r="41" spans="2:3">
      <c r="B41" s="154"/>
      <c r="C41" s="154"/>
    </row>
    <row r="42" spans="2:3">
      <c r="B42" s="154"/>
      <c r="C42" s="154"/>
    </row>
  </sheetData>
  <mergeCells count="1">
    <mergeCell ref="A1:D1"/>
  </mergeCells>
  <conditionalFormatting sqref="D25">
    <cfRule type="cellIs" dxfId="3" priority="1" stopIfTrue="1" operator="lessThanOrEqual">
      <formula>-1</formula>
    </cfRule>
  </conditionalFormatting>
  <conditionalFormatting sqref="E28:E32">
    <cfRule type="cellIs" dxfId="5" priority="2"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rgb="FF00B0F0"/>
  </sheetPr>
  <dimension ref="A1:E26"/>
  <sheetViews>
    <sheetView showGridLines="0" showZeros="0" view="pageBreakPreview" zoomScale="80" zoomScaleNormal="100" workbookViewId="0">
      <selection activeCell="E1" sqref="E$1:E$1048576"/>
    </sheetView>
  </sheetViews>
  <sheetFormatPr defaultColWidth="9" defaultRowHeight="14.25" outlineLevelCol="4"/>
  <cols>
    <col min="1" max="1" width="50.75" style="103" customWidth="1"/>
    <col min="2" max="3" width="20.6333333333333" style="104" customWidth="1"/>
    <col min="4" max="4" width="20.6333333333333" style="103" customWidth="1"/>
    <col min="5" max="5" width="6.89166666666667" style="103" hidden="1" customWidth="1"/>
    <col min="6" max="7" width="12.6333333333333" style="103"/>
    <col min="8" max="246" width="9" style="103"/>
    <col min="247" max="247" width="41.6333333333333" style="103" customWidth="1"/>
    <col min="248" max="249" width="14.5" style="103" customWidth="1"/>
    <col min="250" max="250" width="13.8833333333333" style="103" customWidth="1"/>
    <col min="251" max="253" width="9" style="103"/>
    <col min="254" max="255" width="10.5" style="103" customWidth="1"/>
    <col min="256" max="502" width="9" style="103"/>
    <col min="503" max="503" width="41.6333333333333" style="103" customWidth="1"/>
    <col min="504" max="505" width="14.5" style="103" customWidth="1"/>
    <col min="506" max="506" width="13.8833333333333" style="103" customWidth="1"/>
    <col min="507" max="509" width="9" style="103"/>
    <col min="510" max="511" width="10.5" style="103" customWidth="1"/>
    <col min="512" max="758" width="9" style="103"/>
    <col min="759" max="759" width="41.6333333333333" style="103" customWidth="1"/>
    <col min="760" max="761" width="14.5" style="103" customWidth="1"/>
    <col min="762" max="762" width="13.8833333333333" style="103" customWidth="1"/>
    <col min="763" max="765" width="9" style="103"/>
    <col min="766" max="767" width="10.5" style="103" customWidth="1"/>
    <col min="768" max="1014" width="9" style="103"/>
    <col min="1015" max="1015" width="41.6333333333333" style="103" customWidth="1"/>
    <col min="1016" max="1017" width="14.5" style="103" customWidth="1"/>
    <col min="1018" max="1018" width="13.8833333333333" style="103" customWidth="1"/>
    <col min="1019" max="1021" width="9" style="103"/>
    <col min="1022" max="1023" width="10.5" style="103" customWidth="1"/>
    <col min="1024" max="1270" width="9" style="103"/>
    <col min="1271" max="1271" width="41.6333333333333" style="103" customWidth="1"/>
    <col min="1272" max="1273" width="14.5" style="103" customWidth="1"/>
    <col min="1274" max="1274" width="13.8833333333333" style="103" customWidth="1"/>
    <col min="1275" max="1277" width="9" style="103"/>
    <col min="1278" max="1279" width="10.5" style="103" customWidth="1"/>
    <col min="1280" max="1526" width="9" style="103"/>
    <col min="1527" max="1527" width="41.6333333333333" style="103" customWidth="1"/>
    <col min="1528" max="1529" width="14.5" style="103" customWidth="1"/>
    <col min="1530" max="1530" width="13.8833333333333" style="103" customWidth="1"/>
    <col min="1531" max="1533" width="9" style="103"/>
    <col min="1534" max="1535" width="10.5" style="103" customWidth="1"/>
    <col min="1536" max="1782" width="9" style="103"/>
    <col min="1783" max="1783" width="41.6333333333333" style="103" customWidth="1"/>
    <col min="1784" max="1785" width="14.5" style="103" customWidth="1"/>
    <col min="1786" max="1786" width="13.8833333333333" style="103" customWidth="1"/>
    <col min="1787" max="1789" width="9" style="103"/>
    <col min="1790" max="1791" width="10.5" style="103" customWidth="1"/>
    <col min="1792" max="2038" width="9" style="103"/>
    <col min="2039" max="2039" width="41.6333333333333" style="103" customWidth="1"/>
    <col min="2040" max="2041" width="14.5" style="103" customWidth="1"/>
    <col min="2042" max="2042" width="13.8833333333333" style="103" customWidth="1"/>
    <col min="2043" max="2045" width="9" style="103"/>
    <col min="2046" max="2047" width="10.5" style="103" customWidth="1"/>
    <col min="2048" max="2294" width="9" style="103"/>
    <col min="2295" max="2295" width="41.6333333333333" style="103" customWidth="1"/>
    <col min="2296" max="2297" width="14.5" style="103" customWidth="1"/>
    <col min="2298" max="2298" width="13.8833333333333" style="103" customWidth="1"/>
    <col min="2299" max="2301" width="9" style="103"/>
    <col min="2302" max="2303" width="10.5" style="103" customWidth="1"/>
    <col min="2304" max="2550" width="9" style="103"/>
    <col min="2551" max="2551" width="41.6333333333333" style="103" customWidth="1"/>
    <col min="2552" max="2553" width="14.5" style="103" customWidth="1"/>
    <col min="2554" max="2554" width="13.8833333333333" style="103" customWidth="1"/>
    <col min="2555" max="2557" width="9" style="103"/>
    <col min="2558" max="2559" width="10.5" style="103" customWidth="1"/>
    <col min="2560" max="2806" width="9" style="103"/>
    <col min="2807" max="2807" width="41.6333333333333" style="103" customWidth="1"/>
    <col min="2808" max="2809" width="14.5" style="103" customWidth="1"/>
    <col min="2810" max="2810" width="13.8833333333333" style="103" customWidth="1"/>
    <col min="2811" max="2813" width="9" style="103"/>
    <col min="2814" max="2815" width="10.5" style="103" customWidth="1"/>
    <col min="2816" max="3062" width="9" style="103"/>
    <col min="3063" max="3063" width="41.6333333333333" style="103" customWidth="1"/>
    <col min="3064" max="3065" width="14.5" style="103" customWidth="1"/>
    <col min="3066" max="3066" width="13.8833333333333" style="103" customWidth="1"/>
    <col min="3067" max="3069" width="9" style="103"/>
    <col min="3070" max="3071" width="10.5" style="103" customWidth="1"/>
    <col min="3072" max="3318" width="9" style="103"/>
    <col min="3319" max="3319" width="41.6333333333333" style="103" customWidth="1"/>
    <col min="3320" max="3321" width="14.5" style="103" customWidth="1"/>
    <col min="3322" max="3322" width="13.8833333333333" style="103" customWidth="1"/>
    <col min="3323" max="3325" width="9" style="103"/>
    <col min="3326" max="3327" width="10.5" style="103" customWidth="1"/>
    <col min="3328" max="3574" width="9" style="103"/>
    <col min="3575" max="3575" width="41.6333333333333" style="103" customWidth="1"/>
    <col min="3576" max="3577" width="14.5" style="103" customWidth="1"/>
    <col min="3578" max="3578" width="13.8833333333333" style="103" customWidth="1"/>
    <col min="3579" max="3581" width="9" style="103"/>
    <col min="3582" max="3583" width="10.5" style="103" customWidth="1"/>
    <col min="3584" max="3830" width="9" style="103"/>
    <col min="3831" max="3831" width="41.6333333333333" style="103" customWidth="1"/>
    <col min="3832" max="3833" width="14.5" style="103" customWidth="1"/>
    <col min="3834" max="3834" width="13.8833333333333" style="103" customWidth="1"/>
    <col min="3835" max="3837" width="9" style="103"/>
    <col min="3838" max="3839" width="10.5" style="103" customWidth="1"/>
    <col min="3840" max="4086" width="9" style="103"/>
    <col min="4087" max="4087" width="41.6333333333333" style="103" customWidth="1"/>
    <col min="4088" max="4089" width="14.5" style="103" customWidth="1"/>
    <col min="4090" max="4090" width="13.8833333333333" style="103" customWidth="1"/>
    <col min="4091" max="4093" width="9" style="103"/>
    <col min="4094" max="4095" width="10.5" style="103" customWidth="1"/>
    <col min="4096" max="4342" width="9" style="103"/>
    <col min="4343" max="4343" width="41.6333333333333" style="103" customWidth="1"/>
    <col min="4344" max="4345" width="14.5" style="103" customWidth="1"/>
    <col min="4346" max="4346" width="13.8833333333333" style="103" customWidth="1"/>
    <col min="4347" max="4349" width="9" style="103"/>
    <col min="4350" max="4351" width="10.5" style="103" customWidth="1"/>
    <col min="4352" max="4598" width="9" style="103"/>
    <col min="4599" max="4599" width="41.6333333333333" style="103" customWidth="1"/>
    <col min="4600" max="4601" width="14.5" style="103" customWidth="1"/>
    <col min="4602" max="4602" width="13.8833333333333" style="103" customWidth="1"/>
    <col min="4603" max="4605" width="9" style="103"/>
    <col min="4606" max="4607" width="10.5" style="103" customWidth="1"/>
    <col min="4608" max="4854" width="9" style="103"/>
    <col min="4855" max="4855" width="41.6333333333333" style="103" customWidth="1"/>
    <col min="4856" max="4857" width="14.5" style="103" customWidth="1"/>
    <col min="4858" max="4858" width="13.8833333333333" style="103" customWidth="1"/>
    <col min="4859" max="4861" width="9" style="103"/>
    <col min="4862" max="4863" width="10.5" style="103" customWidth="1"/>
    <col min="4864" max="5110" width="9" style="103"/>
    <col min="5111" max="5111" width="41.6333333333333" style="103" customWidth="1"/>
    <col min="5112" max="5113" width="14.5" style="103" customWidth="1"/>
    <col min="5114" max="5114" width="13.8833333333333" style="103" customWidth="1"/>
    <col min="5115" max="5117" width="9" style="103"/>
    <col min="5118" max="5119" width="10.5" style="103" customWidth="1"/>
    <col min="5120" max="5366" width="9" style="103"/>
    <col min="5367" max="5367" width="41.6333333333333" style="103" customWidth="1"/>
    <col min="5368" max="5369" width="14.5" style="103" customWidth="1"/>
    <col min="5370" max="5370" width="13.8833333333333" style="103" customWidth="1"/>
    <col min="5371" max="5373" width="9" style="103"/>
    <col min="5374" max="5375" width="10.5" style="103" customWidth="1"/>
    <col min="5376" max="5622" width="9" style="103"/>
    <col min="5623" max="5623" width="41.6333333333333" style="103" customWidth="1"/>
    <col min="5624" max="5625" width="14.5" style="103" customWidth="1"/>
    <col min="5626" max="5626" width="13.8833333333333" style="103" customWidth="1"/>
    <col min="5627" max="5629" width="9" style="103"/>
    <col min="5630" max="5631" width="10.5" style="103" customWidth="1"/>
    <col min="5632" max="5878" width="9" style="103"/>
    <col min="5879" max="5879" width="41.6333333333333" style="103" customWidth="1"/>
    <col min="5880" max="5881" width="14.5" style="103" customWidth="1"/>
    <col min="5882" max="5882" width="13.8833333333333" style="103" customWidth="1"/>
    <col min="5883" max="5885" width="9" style="103"/>
    <col min="5886" max="5887" width="10.5" style="103" customWidth="1"/>
    <col min="5888" max="6134" width="9" style="103"/>
    <col min="6135" max="6135" width="41.6333333333333" style="103" customWidth="1"/>
    <col min="6136" max="6137" width="14.5" style="103" customWidth="1"/>
    <col min="6138" max="6138" width="13.8833333333333" style="103" customWidth="1"/>
    <col min="6139" max="6141" width="9" style="103"/>
    <col min="6142" max="6143" width="10.5" style="103" customWidth="1"/>
    <col min="6144" max="6390" width="9" style="103"/>
    <col min="6391" max="6391" width="41.6333333333333" style="103" customWidth="1"/>
    <col min="6392" max="6393" width="14.5" style="103" customWidth="1"/>
    <col min="6394" max="6394" width="13.8833333333333" style="103" customWidth="1"/>
    <col min="6395" max="6397" width="9" style="103"/>
    <col min="6398" max="6399" width="10.5" style="103" customWidth="1"/>
    <col min="6400" max="6646" width="9" style="103"/>
    <col min="6647" max="6647" width="41.6333333333333" style="103" customWidth="1"/>
    <col min="6648" max="6649" width="14.5" style="103" customWidth="1"/>
    <col min="6650" max="6650" width="13.8833333333333" style="103" customWidth="1"/>
    <col min="6651" max="6653" width="9" style="103"/>
    <col min="6654" max="6655" width="10.5" style="103" customWidth="1"/>
    <col min="6656" max="6902" width="9" style="103"/>
    <col min="6903" max="6903" width="41.6333333333333" style="103" customWidth="1"/>
    <col min="6904" max="6905" width="14.5" style="103" customWidth="1"/>
    <col min="6906" max="6906" width="13.8833333333333" style="103" customWidth="1"/>
    <col min="6907" max="6909" width="9" style="103"/>
    <col min="6910" max="6911" width="10.5" style="103" customWidth="1"/>
    <col min="6912" max="7158" width="9" style="103"/>
    <col min="7159" max="7159" width="41.6333333333333" style="103" customWidth="1"/>
    <col min="7160" max="7161" width="14.5" style="103" customWidth="1"/>
    <col min="7162" max="7162" width="13.8833333333333" style="103" customWidth="1"/>
    <col min="7163" max="7165" width="9" style="103"/>
    <col min="7166" max="7167" width="10.5" style="103" customWidth="1"/>
    <col min="7168" max="7414" width="9" style="103"/>
    <col min="7415" max="7415" width="41.6333333333333" style="103" customWidth="1"/>
    <col min="7416" max="7417" width="14.5" style="103" customWidth="1"/>
    <col min="7418" max="7418" width="13.8833333333333" style="103" customWidth="1"/>
    <col min="7419" max="7421" width="9" style="103"/>
    <col min="7422" max="7423" width="10.5" style="103" customWidth="1"/>
    <col min="7424" max="7670" width="9" style="103"/>
    <col min="7671" max="7671" width="41.6333333333333" style="103" customWidth="1"/>
    <col min="7672" max="7673" width="14.5" style="103" customWidth="1"/>
    <col min="7674" max="7674" width="13.8833333333333" style="103" customWidth="1"/>
    <col min="7675" max="7677" width="9" style="103"/>
    <col min="7678" max="7679" width="10.5" style="103" customWidth="1"/>
    <col min="7680" max="7926" width="9" style="103"/>
    <col min="7927" max="7927" width="41.6333333333333" style="103" customWidth="1"/>
    <col min="7928" max="7929" width="14.5" style="103" customWidth="1"/>
    <col min="7930" max="7930" width="13.8833333333333" style="103" customWidth="1"/>
    <col min="7931" max="7933" width="9" style="103"/>
    <col min="7934" max="7935" width="10.5" style="103" customWidth="1"/>
    <col min="7936" max="8182" width="9" style="103"/>
    <col min="8183" max="8183" width="41.6333333333333" style="103" customWidth="1"/>
    <col min="8184" max="8185" width="14.5" style="103" customWidth="1"/>
    <col min="8186" max="8186" width="13.8833333333333" style="103" customWidth="1"/>
    <col min="8187" max="8189" width="9" style="103"/>
    <col min="8190" max="8191" width="10.5" style="103" customWidth="1"/>
    <col min="8192" max="8438" width="9" style="103"/>
    <col min="8439" max="8439" width="41.6333333333333" style="103" customWidth="1"/>
    <col min="8440" max="8441" width="14.5" style="103" customWidth="1"/>
    <col min="8442" max="8442" width="13.8833333333333" style="103" customWidth="1"/>
    <col min="8443" max="8445" width="9" style="103"/>
    <col min="8446" max="8447" width="10.5" style="103" customWidth="1"/>
    <col min="8448" max="8694" width="9" style="103"/>
    <col min="8695" max="8695" width="41.6333333333333" style="103" customWidth="1"/>
    <col min="8696" max="8697" width="14.5" style="103" customWidth="1"/>
    <col min="8698" max="8698" width="13.8833333333333" style="103" customWidth="1"/>
    <col min="8699" max="8701" width="9" style="103"/>
    <col min="8702" max="8703" width="10.5" style="103" customWidth="1"/>
    <col min="8704" max="8950" width="9" style="103"/>
    <col min="8951" max="8951" width="41.6333333333333" style="103" customWidth="1"/>
    <col min="8952" max="8953" width="14.5" style="103" customWidth="1"/>
    <col min="8954" max="8954" width="13.8833333333333" style="103" customWidth="1"/>
    <col min="8955" max="8957" width="9" style="103"/>
    <col min="8958" max="8959" width="10.5" style="103" customWidth="1"/>
    <col min="8960" max="9206" width="9" style="103"/>
    <col min="9207" max="9207" width="41.6333333333333" style="103" customWidth="1"/>
    <col min="9208" max="9209" width="14.5" style="103" customWidth="1"/>
    <col min="9210" max="9210" width="13.8833333333333" style="103" customWidth="1"/>
    <col min="9211" max="9213" width="9" style="103"/>
    <col min="9214" max="9215" width="10.5" style="103" customWidth="1"/>
    <col min="9216" max="9462" width="9" style="103"/>
    <col min="9463" max="9463" width="41.6333333333333" style="103" customWidth="1"/>
    <col min="9464" max="9465" width="14.5" style="103" customWidth="1"/>
    <col min="9466" max="9466" width="13.8833333333333" style="103" customWidth="1"/>
    <col min="9467" max="9469" width="9" style="103"/>
    <col min="9470" max="9471" width="10.5" style="103" customWidth="1"/>
    <col min="9472" max="9718" width="9" style="103"/>
    <col min="9719" max="9719" width="41.6333333333333" style="103" customWidth="1"/>
    <col min="9720" max="9721" width="14.5" style="103" customWidth="1"/>
    <col min="9722" max="9722" width="13.8833333333333" style="103" customWidth="1"/>
    <col min="9723" max="9725" width="9" style="103"/>
    <col min="9726" max="9727" width="10.5" style="103" customWidth="1"/>
    <col min="9728" max="9974" width="9" style="103"/>
    <col min="9975" max="9975" width="41.6333333333333" style="103" customWidth="1"/>
    <col min="9976" max="9977" width="14.5" style="103" customWidth="1"/>
    <col min="9978" max="9978" width="13.8833333333333" style="103" customWidth="1"/>
    <col min="9979" max="9981" width="9" style="103"/>
    <col min="9982" max="9983" width="10.5" style="103" customWidth="1"/>
    <col min="9984" max="10230" width="9" style="103"/>
    <col min="10231" max="10231" width="41.6333333333333" style="103" customWidth="1"/>
    <col min="10232" max="10233" width="14.5" style="103" customWidth="1"/>
    <col min="10234" max="10234" width="13.8833333333333" style="103" customWidth="1"/>
    <col min="10235" max="10237" width="9" style="103"/>
    <col min="10238" max="10239" width="10.5" style="103" customWidth="1"/>
    <col min="10240" max="10486" width="9" style="103"/>
    <col min="10487" max="10487" width="41.6333333333333" style="103" customWidth="1"/>
    <col min="10488" max="10489" width="14.5" style="103" customWidth="1"/>
    <col min="10490" max="10490" width="13.8833333333333" style="103" customWidth="1"/>
    <col min="10491" max="10493" width="9" style="103"/>
    <col min="10494" max="10495" width="10.5" style="103" customWidth="1"/>
    <col min="10496" max="10742" width="9" style="103"/>
    <col min="10743" max="10743" width="41.6333333333333" style="103" customWidth="1"/>
    <col min="10744" max="10745" width="14.5" style="103" customWidth="1"/>
    <col min="10746" max="10746" width="13.8833333333333" style="103" customWidth="1"/>
    <col min="10747" max="10749" width="9" style="103"/>
    <col min="10750" max="10751" width="10.5" style="103" customWidth="1"/>
    <col min="10752" max="10998" width="9" style="103"/>
    <col min="10999" max="10999" width="41.6333333333333" style="103" customWidth="1"/>
    <col min="11000" max="11001" width="14.5" style="103" customWidth="1"/>
    <col min="11002" max="11002" width="13.8833333333333" style="103" customWidth="1"/>
    <col min="11003" max="11005" width="9" style="103"/>
    <col min="11006" max="11007" width="10.5" style="103" customWidth="1"/>
    <col min="11008" max="11254" width="9" style="103"/>
    <col min="11255" max="11255" width="41.6333333333333" style="103" customWidth="1"/>
    <col min="11256" max="11257" width="14.5" style="103" customWidth="1"/>
    <col min="11258" max="11258" width="13.8833333333333" style="103" customWidth="1"/>
    <col min="11259" max="11261" width="9" style="103"/>
    <col min="11262" max="11263" width="10.5" style="103" customWidth="1"/>
    <col min="11264" max="11510" width="9" style="103"/>
    <col min="11511" max="11511" width="41.6333333333333" style="103" customWidth="1"/>
    <col min="11512" max="11513" width="14.5" style="103" customWidth="1"/>
    <col min="11514" max="11514" width="13.8833333333333" style="103" customWidth="1"/>
    <col min="11515" max="11517" width="9" style="103"/>
    <col min="11518" max="11519" width="10.5" style="103" customWidth="1"/>
    <col min="11520" max="11766" width="9" style="103"/>
    <col min="11767" max="11767" width="41.6333333333333" style="103" customWidth="1"/>
    <col min="11768" max="11769" width="14.5" style="103" customWidth="1"/>
    <col min="11770" max="11770" width="13.8833333333333" style="103" customWidth="1"/>
    <col min="11771" max="11773" width="9" style="103"/>
    <col min="11774" max="11775" width="10.5" style="103" customWidth="1"/>
    <col min="11776" max="12022" width="9" style="103"/>
    <col min="12023" max="12023" width="41.6333333333333" style="103" customWidth="1"/>
    <col min="12024" max="12025" width="14.5" style="103" customWidth="1"/>
    <col min="12026" max="12026" width="13.8833333333333" style="103" customWidth="1"/>
    <col min="12027" max="12029" width="9" style="103"/>
    <col min="12030" max="12031" width="10.5" style="103" customWidth="1"/>
    <col min="12032" max="12278" width="9" style="103"/>
    <col min="12279" max="12279" width="41.6333333333333" style="103" customWidth="1"/>
    <col min="12280" max="12281" width="14.5" style="103" customWidth="1"/>
    <col min="12282" max="12282" width="13.8833333333333" style="103" customWidth="1"/>
    <col min="12283" max="12285" width="9" style="103"/>
    <col min="12286" max="12287" width="10.5" style="103" customWidth="1"/>
    <col min="12288" max="12534" width="9" style="103"/>
    <col min="12535" max="12535" width="41.6333333333333" style="103" customWidth="1"/>
    <col min="12536" max="12537" width="14.5" style="103" customWidth="1"/>
    <col min="12538" max="12538" width="13.8833333333333" style="103" customWidth="1"/>
    <col min="12539" max="12541" width="9" style="103"/>
    <col min="12542" max="12543" width="10.5" style="103" customWidth="1"/>
    <col min="12544" max="12790" width="9" style="103"/>
    <col min="12791" max="12791" width="41.6333333333333" style="103" customWidth="1"/>
    <col min="12792" max="12793" width="14.5" style="103" customWidth="1"/>
    <col min="12794" max="12794" width="13.8833333333333" style="103" customWidth="1"/>
    <col min="12795" max="12797" width="9" style="103"/>
    <col min="12798" max="12799" width="10.5" style="103" customWidth="1"/>
    <col min="12800" max="13046" width="9" style="103"/>
    <col min="13047" max="13047" width="41.6333333333333" style="103" customWidth="1"/>
    <col min="13048" max="13049" width="14.5" style="103" customWidth="1"/>
    <col min="13050" max="13050" width="13.8833333333333" style="103" customWidth="1"/>
    <col min="13051" max="13053" width="9" style="103"/>
    <col min="13054" max="13055" width="10.5" style="103" customWidth="1"/>
    <col min="13056" max="13302" width="9" style="103"/>
    <col min="13303" max="13303" width="41.6333333333333" style="103" customWidth="1"/>
    <col min="13304" max="13305" width="14.5" style="103" customWidth="1"/>
    <col min="13306" max="13306" width="13.8833333333333" style="103" customWidth="1"/>
    <col min="13307" max="13309" width="9" style="103"/>
    <col min="13310" max="13311" width="10.5" style="103" customWidth="1"/>
    <col min="13312" max="13558" width="9" style="103"/>
    <col min="13559" max="13559" width="41.6333333333333" style="103" customWidth="1"/>
    <col min="13560" max="13561" width="14.5" style="103" customWidth="1"/>
    <col min="13562" max="13562" width="13.8833333333333" style="103" customWidth="1"/>
    <col min="13563" max="13565" width="9" style="103"/>
    <col min="13566" max="13567" width="10.5" style="103" customWidth="1"/>
    <col min="13568" max="13814" width="9" style="103"/>
    <col min="13815" max="13815" width="41.6333333333333" style="103" customWidth="1"/>
    <col min="13816" max="13817" width="14.5" style="103" customWidth="1"/>
    <col min="13818" max="13818" width="13.8833333333333" style="103" customWidth="1"/>
    <col min="13819" max="13821" width="9" style="103"/>
    <col min="13822" max="13823" width="10.5" style="103" customWidth="1"/>
    <col min="13824" max="14070" width="9" style="103"/>
    <col min="14071" max="14071" width="41.6333333333333" style="103" customWidth="1"/>
    <col min="14072" max="14073" width="14.5" style="103" customWidth="1"/>
    <col min="14074" max="14074" width="13.8833333333333" style="103" customWidth="1"/>
    <col min="14075" max="14077" width="9" style="103"/>
    <col min="14078" max="14079" width="10.5" style="103" customWidth="1"/>
    <col min="14080" max="14326" width="9" style="103"/>
    <col min="14327" max="14327" width="41.6333333333333" style="103" customWidth="1"/>
    <col min="14328" max="14329" width="14.5" style="103" customWidth="1"/>
    <col min="14330" max="14330" width="13.8833333333333" style="103" customWidth="1"/>
    <col min="14331" max="14333" width="9" style="103"/>
    <col min="14334" max="14335" width="10.5" style="103" customWidth="1"/>
    <col min="14336" max="14582" width="9" style="103"/>
    <col min="14583" max="14583" width="41.6333333333333" style="103" customWidth="1"/>
    <col min="14584" max="14585" width="14.5" style="103" customWidth="1"/>
    <col min="14586" max="14586" width="13.8833333333333" style="103" customWidth="1"/>
    <col min="14587" max="14589" width="9" style="103"/>
    <col min="14590" max="14591" width="10.5" style="103" customWidth="1"/>
    <col min="14592" max="14838" width="9" style="103"/>
    <col min="14839" max="14839" width="41.6333333333333" style="103" customWidth="1"/>
    <col min="14840" max="14841" width="14.5" style="103" customWidth="1"/>
    <col min="14842" max="14842" width="13.8833333333333" style="103" customWidth="1"/>
    <col min="14843" max="14845" width="9" style="103"/>
    <col min="14846" max="14847" width="10.5" style="103" customWidth="1"/>
    <col min="14848" max="15094" width="9" style="103"/>
    <col min="15095" max="15095" width="41.6333333333333" style="103" customWidth="1"/>
    <col min="15096" max="15097" width="14.5" style="103" customWidth="1"/>
    <col min="15098" max="15098" width="13.8833333333333" style="103" customWidth="1"/>
    <col min="15099" max="15101" width="9" style="103"/>
    <col min="15102" max="15103" width="10.5" style="103" customWidth="1"/>
    <col min="15104" max="15350" width="9" style="103"/>
    <col min="15351" max="15351" width="41.6333333333333" style="103" customWidth="1"/>
    <col min="15352" max="15353" width="14.5" style="103" customWidth="1"/>
    <col min="15354" max="15354" width="13.8833333333333" style="103" customWidth="1"/>
    <col min="15355" max="15357" width="9" style="103"/>
    <col min="15358" max="15359" width="10.5" style="103" customWidth="1"/>
    <col min="15360" max="15606" width="9" style="103"/>
    <col min="15607" max="15607" width="41.6333333333333" style="103" customWidth="1"/>
    <col min="15608" max="15609" width="14.5" style="103" customWidth="1"/>
    <col min="15610" max="15610" width="13.8833333333333" style="103" customWidth="1"/>
    <col min="15611" max="15613" width="9" style="103"/>
    <col min="15614" max="15615" width="10.5" style="103" customWidth="1"/>
    <col min="15616" max="15862" width="9" style="103"/>
    <col min="15863" max="15863" width="41.6333333333333" style="103" customWidth="1"/>
    <col min="15864" max="15865" width="14.5" style="103" customWidth="1"/>
    <col min="15866" max="15866" width="13.8833333333333" style="103" customWidth="1"/>
    <col min="15867" max="15869" width="9" style="103"/>
    <col min="15870" max="15871" width="10.5" style="103" customWidth="1"/>
    <col min="15872" max="16118" width="9" style="103"/>
    <col min="16119" max="16119" width="41.6333333333333" style="103" customWidth="1"/>
    <col min="16120" max="16121" width="14.5" style="103" customWidth="1"/>
    <col min="16122" max="16122" width="13.8833333333333" style="103" customWidth="1"/>
    <col min="16123" max="16125" width="9" style="103"/>
    <col min="16126" max="16127" width="10.5" style="103" customWidth="1"/>
    <col min="16128" max="16384" width="9" style="103"/>
  </cols>
  <sheetData>
    <row r="1" ht="45" customHeight="1" spans="1:4">
      <c r="A1" s="95" t="s">
        <v>3213</v>
      </c>
      <c r="B1" s="105"/>
      <c r="C1" s="105"/>
      <c r="D1" s="95"/>
    </row>
    <row r="2" ht="20.1" customHeight="1" spans="1:4">
      <c r="A2" s="106"/>
      <c r="B2" s="107"/>
      <c r="C2" s="108"/>
      <c r="D2" s="109" t="s">
        <v>3076</v>
      </c>
    </row>
    <row r="3" ht="45" customHeight="1" spans="1:5">
      <c r="A3" s="110" t="s">
        <v>2465</v>
      </c>
      <c r="B3" s="111" t="s">
        <v>5</v>
      </c>
      <c r="C3" s="111" t="s">
        <v>6</v>
      </c>
      <c r="D3" s="111" t="s">
        <v>7</v>
      </c>
      <c r="E3" s="112" t="s">
        <v>8</v>
      </c>
    </row>
    <row r="4" ht="36" customHeight="1" spans="1:5">
      <c r="A4" s="113" t="s">
        <v>3190</v>
      </c>
      <c r="B4" s="114">
        <v>34664</v>
      </c>
      <c r="C4" s="114">
        <v>36933</v>
      </c>
      <c r="D4" s="115">
        <f t="shared" ref="D4:D18" si="0">IF(B4&lt;&gt;0,C4/B4-1,"")</f>
        <v>0.065</v>
      </c>
      <c r="E4" s="112" t="str">
        <f t="shared" ref="E4:E22" si="1">IF(A4&lt;&gt;"",IF(SUM(B4:C4)&lt;&gt;0,"是","否"),"是")</f>
        <v>是</v>
      </c>
    </row>
    <row r="5" ht="36" customHeight="1" spans="1:5">
      <c r="A5" s="116" t="s">
        <v>3214</v>
      </c>
      <c r="B5" s="117">
        <v>34214</v>
      </c>
      <c r="C5" s="118">
        <v>36563</v>
      </c>
      <c r="D5" s="119">
        <v>0.069</v>
      </c>
      <c r="E5" s="112" t="str">
        <f t="shared" si="1"/>
        <v>是</v>
      </c>
    </row>
    <row r="6" ht="36" customHeight="1" spans="1:5">
      <c r="A6" s="113" t="s">
        <v>3192</v>
      </c>
      <c r="B6" s="120">
        <v>22575</v>
      </c>
      <c r="C6" s="121">
        <v>24391</v>
      </c>
      <c r="D6" s="122">
        <v>0.08</v>
      </c>
      <c r="E6" s="112" t="str">
        <f t="shared" si="1"/>
        <v>是</v>
      </c>
    </row>
    <row r="7" ht="36" customHeight="1" spans="1:5">
      <c r="A7" s="116" t="s">
        <v>3214</v>
      </c>
      <c r="B7" s="117">
        <v>22540</v>
      </c>
      <c r="C7" s="123">
        <v>24363</v>
      </c>
      <c r="D7" s="119">
        <v>0.081</v>
      </c>
      <c r="E7" s="112" t="str">
        <f t="shared" si="1"/>
        <v>是</v>
      </c>
    </row>
    <row r="8" ht="36" customHeight="1" spans="1:5">
      <c r="A8" s="113" t="s">
        <v>3194</v>
      </c>
      <c r="B8" s="114">
        <v>1270</v>
      </c>
      <c r="C8" s="114">
        <v>1275</v>
      </c>
      <c r="D8" s="115">
        <f t="shared" si="0"/>
        <v>0.004</v>
      </c>
      <c r="E8" s="112" t="str">
        <f t="shared" si="1"/>
        <v>是</v>
      </c>
    </row>
    <row r="9" ht="36" customHeight="1" spans="1:5">
      <c r="A9" s="116" t="s">
        <v>3215</v>
      </c>
      <c r="B9" s="123">
        <v>1015</v>
      </c>
      <c r="C9" s="124">
        <v>1060</v>
      </c>
      <c r="D9" s="125">
        <f t="shared" si="0"/>
        <v>0.044</v>
      </c>
      <c r="E9" s="112" t="str">
        <f t="shared" si="1"/>
        <v>是</v>
      </c>
    </row>
    <row r="10" ht="36" customHeight="1" spans="1:5">
      <c r="A10" s="113" t="s">
        <v>3196</v>
      </c>
      <c r="B10" s="114">
        <v>9669</v>
      </c>
      <c r="C10" s="114">
        <v>10419</v>
      </c>
      <c r="D10" s="115">
        <f t="shared" si="0"/>
        <v>0.078</v>
      </c>
      <c r="E10" s="112" t="str">
        <f t="shared" si="1"/>
        <v>是</v>
      </c>
    </row>
    <row r="11" ht="36" customHeight="1" spans="1:5">
      <c r="A11" s="126" t="s">
        <v>3197</v>
      </c>
      <c r="B11" s="123">
        <v>9622</v>
      </c>
      <c r="C11" s="124">
        <v>10376</v>
      </c>
      <c r="D11" s="125">
        <f t="shared" si="0"/>
        <v>0.078</v>
      </c>
      <c r="E11" s="112" t="str">
        <f t="shared" si="1"/>
        <v>是</v>
      </c>
    </row>
    <row r="12" ht="36" customHeight="1" spans="1:5">
      <c r="A12" s="113" t="s">
        <v>3198</v>
      </c>
      <c r="B12" s="114">
        <v>414</v>
      </c>
      <c r="C12" s="114">
        <v>733</v>
      </c>
      <c r="D12" s="115">
        <f t="shared" si="0"/>
        <v>0.771</v>
      </c>
      <c r="E12" s="112" t="str">
        <f t="shared" si="1"/>
        <v>是</v>
      </c>
    </row>
    <row r="13" ht="36" customHeight="1" spans="1:5">
      <c r="A13" s="126" t="s">
        <v>3199</v>
      </c>
      <c r="B13" s="123">
        <v>409</v>
      </c>
      <c r="C13" s="124">
        <v>732</v>
      </c>
      <c r="D13" s="125">
        <f t="shared" si="0"/>
        <v>0.79</v>
      </c>
      <c r="E13" s="112" t="str">
        <f t="shared" si="1"/>
        <v>是</v>
      </c>
    </row>
    <row r="14" s="102" customFormat="1" ht="36" customHeight="1" spans="1:5">
      <c r="A14" s="113" t="s">
        <v>3200</v>
      </c>
      <c r="B14" s="114">
        <v>7634</v>
      </c>
      <c r="C14" s="114">
        <v>8606</v>
      </c>
      <c r="D14" s="115">
        <f t="shared" si="0"/>
        <v>0.127</v>
      </c>
      <c r="E14" s="112" t="str">
        <f t="shared" si="1"/>
        <v>是</v>
      </c>
    </row>
    <row r="15" ht="36" customHeight="1" spans="1:5">
      <c r="A15" s="126" t="s">
        <v>3201</v>
      </c>
      <c r="B15" s="123">
        <v>7627</v>
      </c>
      <c r="C15" s="124">
        <v>8600</v>
      </c>
      <c r="D15" s="125">
        <f t="shared" si="0"/>
        <v>0.128</v>
      </c>
      <c r="E15" s="112" t="str">
        <f t="shared" si="1"/>
        <v>是</v>
      </c>
    </row>
    <row r="16" ht="36" customHeight="1" spans="1:5">
      <c r="A16" s="113" t="s">
        <v>3202</v>
      </c>
      <c r="B16" s="114">
        <v>23570</v>
      </c>
      <c r="C16" s="114">
        <v>23999</v>
      </c>
      <c r="D16" s="115">
        <f t="shared" si="0"/>
        <v>0.018</v>
      </c>
      <c r="E16" s="112" t="str">
        <f t="shared" si="1"/>
        <v>是</v>
      </c>
    </row>
    <row r="17" ht="36" customHeight="1" spans="1:5">
      <c r="A17" s="126" t="s">
        <v>3197</v>
      </c>
      <c r="B17" s="123">
        <v>23550</v>
      </c>
      <c r="C17" s="124">
        <v>21064</v>
      </c>
      <c r="D17" s="125">
        <f t="shared" si="0"/>
        <v>-0.106</v>
      </c>
      <c r="E17" s="112" t="str">
        <f t="shared" si="1"/>
        <v>是</v>
      </c>
    </row>
    <row r="18" ht="36" customHeight="1" spans="1:5">
      <c r="A18" s="127" t="s">
        <v>3216</v>
      </c>
      <c r="B18" s="114">
        <v>99796</v>
      </c>
      <c r="C18" s="114">
        <v>106356</v>
      </c>
      <c r="D18" s="115">
        <v>0.066</v>
      </c>
      <c r="E18" s="112" t="str">
        <f t="shared" si="1"/>
        <v>是</v>
      </c>
    </row>
    <row r="19" ht="36" customHeight="1" spans="1:5">
      <c r="A19" s="116" t="s">
        <v>3204</v>
      </c>
      <c r="B19" s="128">
        <v>98977</v>
      </c>
      <c r="C19" s="128">
        <v>102758</v>
      </c>
      <c r="D19" s="129">
        <v>0.038</v>
      </c>
      <c r="E19" s="112" t="str">
        <f t="shared" si="1"/>
        <v>是</v>
      </c>
    </row>
    <row r="20" ht="36" customHeight="1" spans="1:5">
      <c r="A20" s="113" t="s">
        <v>3205</v>
      </c>
      <c r="B20" s="130"/>
      <c r="C20" s="114"/>
      <c r="D20" s="122"/>
      <c r="E20" s="112" t="str">
        <f t="shared" si="1"/>
        <v>否</v>
      </c>
    </row>
    <row r="21" ht="36" customHeight="1" spans="1:5">
      <c r="A21" s="131" t="s">
        <v>3206</v>
      </c>
      <c r="B21" s="130">
        <v>86466</v>
      </c>
      <c r="C21" s="114">
        <v>96583</v>
      </c>
      <c r="D21" s="122">
        <v>0.117</v>
      </c>
      <c r="E21" s="112" t="str">
        <f t="shared" si="1"/>
        <v>是</v>
      </c>
    </row>
    <row r="22" ht="36" customHeight="1" spans="1:5">
      <c r="A22" s="127" t="s">
        <v>3207</v>
      </c>
      <c r="B22" s="130">
        <v>186262</v>
      </c>
      <c r="C22" s="130">
        <v>202939</v>
      </c>
      <c r="D22" s="122">
        <v>0.09</v>
      </c>
      <c r="E22" s="112" t="str">
        <f t="shared" si="1"/>
        <v>是</v>
      </c>
    </row>
    <row r="23" spans="2:3">
      <c r="B23" s="132"/>
      <c r="C23" s="132"/>
    </row>
    <row r="24" spans="2:3">
      <c r="B24" s="132"/>
      <c r="C24" s="132"/>
    </row>
    <row r="25" spans="2:3">
      <c r="B25" s="132"/>
      <c r="C25" s="132"/>
    </row>
    <row r="26" spans="2:3">
      <c r="B26" s="132"/>
      <c r="C26" s="132"/>
    </row>
  </sheetData>
  <mergeCells count="1">
    <mergeCell ref="A1:D1"/>
  </mergeCells>
  <conditionalFormatting sqref="E16:F16">
    <cfRule type="cellIs" dxfId="5" priority="5" stopIfTrue="1" operator="lessThan">
      <formula>0</formula>
    </cfRule>
  </conditionalFormatting>
  <conditionalFormatting sqref="D21:D22">
    <cfRule type="cellIs" dxfId="3" priority="2" stopIfTrue="1" operator="lessThanOrEqual">
      <formula>-1</formula>
    </cfRule>
  </conditionalFormatting>
  <conditionalFormatting sqref="D5:D7 D20">
    <cfRule type="cellIs" dxfId="3" priority="3" stopIfTrue="1" operator="lessThanOrEqual">
      <formula>-1</formula>
    </cfRule>
  </conditionalFormatting>
  <conditionalFormatting sqref="B19:B22 C19 C2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17"/>
  <sheetViews>
    <sheetView workbookViewId="0">
      <selection activeCell="G17" sqref="G17"/>
    </sheetView>
  </sheetViews>
  <sheetFormatPr defaultColWidth="10" defaultRowHeight="13.5" outlineLevelCol="6"/>
  <cols>
    <col min="1" max="1" width="24.6333333333333" style="48" customWidth="1"/>
    <col min="2" max="7" width="15.6333333333333" style="48" customWidth="1"/>
    <col min="8" max="8" width="9.76666666666667" style="48" customWidth="1"/>
    <col min="9" max="16384" width="10" style="48"/>
  </cols>
  <sheetData>
    <row r="1" s="48" customFormat="1" ht="30" customHeight="1" spans="1:1">
      <c r="A1" s="78"/>
    </row>
    <row r="2" s="48" customFormat="1" ht="28.6" customHeight="1" spans="1:7">
      <c r="A2" s="95" t="s">
        <v>3217</v>
      </c>
      <c r="B2" s="95"/>
      <c r="C2" s="95"/>
      <c r="D2" s="95"/>
      <c r="E2" s="95"/>
      <c r="F2" s="95"/>
      <c r="G2" s="95"/>
    </row>
    <row r="3" s="48" customFormat="1" ht="23" customHeight="1" spans="1:7">
      <c r="A3" s="84"/>
      <c r="B3" s="84"/>
      <c r="F3" s="85" t="s">
        <v>2</v>
      </c>
      <c r="G3" s="85"/>
    </row>
    <row r="4" s="48" customFormat="1" ht="30" customHeight="1" spans="1:7">
      <c r="A4" s="90" t="s">
        <v>3218</v>
      </c>
      <c r="B4" s="90" t="s">
        <v>3219</v>
      </c>
      <c r="C4" s="90"/>
      <c r="D4" s="90"/>
      <c r="E4" s="90" t="s">
        <v>3220</v>
      </c>
      <c r="F4" s="90"/>
      <c r="G4" s="90"/>
    </row>
    <row r="5" s="48" customFormat="1" ht="30" customHeight="1" spans="1:7">
      <c r="A5" s="90"/>
      <c r="B5" s="96"/>
      <c r="C5" s="90" t="s">
        <v>3221</v>
      </c>
      <c r="D5" s="90" t="s">
        <v>3222</v>
      </c>
      <c r="E5" s="96"/>
      <c r="F5" s="90" t="s">
        <v>3221</v>
      </c>
      <c r="G5" s="90" t="s">
        <v>3222</v>
      </c>
    </row>
    <row r="6" s="48" customFormat="1" ht="30" customHeight="1" spans="1:7">
      <c r="A6" s="90" t="s">
        <v>3223</v>
      </c>
      <c r="B6" s="90" t="s">
        <v>3224</v>
      </c>
      <c r="C6" s="90" t="s">
        <v>3225</v>
      </c>
      <c r="D6" s="90" t="s">
        <v>3226</v>
      </c>
      <c r="E6" s="90" t="s">
        <v>3227</v>
      </c>
      <c r="F6" s="90" t="s">
        <v>3228</v>
      </c>
      <c r="G6" s="90" t="s">
        <v>3229</v>
      </c>
    </row>
    <row r="7" s="48" customFormat="1" ht="30" customHeight="1" spans="1:7">
      <c r="A7" s="97" t="s">
        <v>2494</v>
      </c>
      <c r="B7" s="98">
        <f>SUM(C7:D7)</f>
        <v>0</v>
      </c>
      <c r="C7" s="99">
        <v>0</v>
      </c>
      <c r="D7" s="99">
        <v>0</v>
      </c>
      <c r="E7" s="100">
        <f>F7+G7</f>
        <v>501468</v>
      </c>
      <c r="F7" s="101">
        <v>186668</v>
      </c>
      <c r="G7" s="101">
        <v>314800</v>
      </c>
    </row>
    <row r="8" s="48" customFormat="1" ht="30" customHeight="1" spans="1:7">
      <c r="A8" s="92"/>
      <c r="B8" s="96"/>
      <c r="C8" s="96"/>
      <c r="D8" s="96"/>
      <c r="E8" s="96"/>
      <c r="F8" s="96"/>
      <c r="G8" s="96"/>
    </row>
    <row r="9" s="48" customFormat="1" ht="30" customHeight="1" spans="1:7">
      <c r="A9" s="97"/>
      <c r="B9" s="96"/>
      <c r="C9" s="96"/>
      <c r="D9" s="96"/>
      <c r="E9" s="96"/>
      <c r="F9" s="96"/>
      <c r="G9" s="96"/>
    </row>
    <row r="10" s="50" customFormat="1" ht="25" customHeight="1" spans="1:7">
      <c r="A10" s="77" t="s">
        <v>3230</v>
      </c>
      <c r="B10" s="77"/>
      <c r="C10" s="77"/>
      <c r="D10" s="77"/>
      <c r="E10" s="77"/>
      <c r="F10" s="77"/>
      <c r="G10" s="77"/>
    </row>
    <row r="11" s="50" customFormat="1" ht="25" customHeight="1" spans="1:7">
      <c r="A11" s="77" t="s">
        <v>3231</v>
      </c>
      <c r="B11" s="77"/>
      <c r="C11" s="77"/>
      <c r="D11" s="77"/>
      <c r="E11" s="77"/>
      <c r="F11" s="77"/>
      <c r="G11" s="77"/>
    </row>
    <row r="12" s="48" customFormat="1" ht="18" customHeight="1" spans="1:7">
      <c r="A12" s="78"/>
      <c r="B12" s="78"/>
      <c r="C12" s="78"/>
      <c r="D12" s="78"/>
      <c r="E12" s="78"/>
      <c r="F12" s="78"/>
      <c r="G12" s="78"/>
    </row>
    <row r="13" s="48" customFormat="1" ht="18" customHeight="1" spans="1:7">
      <c r="A13" s="78"/>
      <c r="B13" s="78"/>
      <c r="C13" s="78"/>
      <c r="D13" s="78"/>
      <c r="E13" s="78"/>
      <c r="F13" s="78"/>
      <c r="G13" s="78"/>
    </row>
    <row r="14" s="48" customFormat="1" ht="18" customHeight="1" spans="1:7">
      <c r="A14" s="78"/>
      <c r="B14" s="78"/>
      <c r="C14" s="78"/>
      <c r="D14" s="78"/>
      <c r="E14" s="78"/>
      <c r="F14" s="78"/>
      <c r="G14" s="78"/>
    </row>
    <row r="15" s="48" customFormat="1" ht="18" customHeight="1" spans="1:7">
      <c r="A15" s="78"/>
      <c r="B15" s="78"/>
      <c r="C15" s="78"/>
      <c r="D15" s="78"/>
      <c r="E15" s="78"/>
      <c r="F15" s="78"/>
      <c r="G15" s="78"/>
    </row>
    <row r="16" s="48" customFormat="1" ht="14" customHeight="1" spans="1:7">
      <c r="A16" s="78"/>
      <c r="B16" s="78"/>
      <c r="C16" s="78"/>
      <c r="D16" s="78"/>
      <c r="E16" s="78"/>
      <c r="F16" s="78"/>
      <c r="G16" s="78"/>
    </row>
    <row r="17" s="48" customFormat="1" ht="33" customHeight="1" spans="1:7">
      <c r="A17" s="84"/>
      <c r="B17" s="84"/>
      <c r="C17" s="84"/>
      <c r="D17" s="84"/>
      <c r="E17" s="84"/>
      <c r="F17" s="84"/>
      <c r="G17" s="84"/>
    </row>
  </sheetData>
  <mergeCells count="7">
    <mergeCell ref="A2:G2"/>
    <mergeCell ref="F3:G3"/>
    <mergeCell ref="B4:D4"/>
    <mergeCell ref="E4:G4"/>
    <mergeCell ref="A10:G10"/>
    <mergeCell ref="A11:G11"/>
    <mergeCell ref="A4:A5"/>
  </mergeCells>
  <printOptions horizontalCentered="1"/>
  <pageMargins left="0.708333333333333" right="0.708333333333333" top="0.629861111111111" bottom="0.751388888888889" header="0.306944444444444" footer="0.306944444444444"/>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workbookViewId="0">
      <selection activeCell="B20" sqref="B20"/>
    </sheetView>
  </sheetViews>
  <sheetFormatPr defaultColWidth="10" defaultRowHeight="13.5" outlineLevelCol="6"/>
  <cols>
    <col min="1" max="1" width="62.25" style="48" customWidth="1"/>
    <col min="2" max="3" width="28.6333333333333" style="48" customWidth="1"/>
    <col min="4" max="4" width="9.76666666666667" style="48" customWidth="1"/>
    <col min="5" max="16384" width="10" style="48"/>
  </cols>
  <sheetData>
    <row r="1" s="48" customFormat="1" ht="23" customHeight="1"/>
    <row r="2" s="48" customFormat="1" ht="14.3" customHeight="1" spans="1:1">
      <c r="A2" s="78"/>
    </row>
    <row r="3" s="48" customFormat="1" ht="28.6" customHeight="1" spans="1:3">
      <c r="A3" s="73" t="s">
        <v>3232</v>
      </c>
      <c r="B3" s="73"/>
      <c r="C3" s="73"/>
    </row>
    <row r="4" s="48" customFormat="1" ht="27" customHeight="1" spans="1:3">
      <c r="A4" s="84"/>
      <c r="B4" s="84"/>
      <c r="C4" s="85" t="s">
        <v>2</v>
      </c>
    </row>
    <row r="5" s="88" customFormat="1" ht="24" customHeight="1" spans="1:3">
      <c r="A5" s="90" t="s">
        <v>3233</v>
      </c>
      <c r="B5" s="90" t="s">
        <v>3160</v>
      </c>
      <c r="C5" s="90" t="s">
        <v>3234</v>
      </c>
    </row>
    <row r="6" s="88" customFormat="1" ht="32" customHeight="1" spans="1:3">
      <c r="A6" s="91" t="s">
        <v>3235</v>
      </c>
      <c r="B6" s="86">
        <v>109931</v>
      </c>
      <c r="C6" s="86">
        <v>109931</v>
      </c>
    </row>
    <row r="7" s="88" customFormat="1" ht="32" customHeight="1" spans="1:3">
      <c r="A7" s="91" t="s">
        <v>3236</v>
      </c>
      <c r="B7" s="86"/>
      <c r="C7" s="87">
        <v>0</v>
      </c>
    </row>
    <row r="8" s="88" customFormat="1" ht="32" customHeight="1" spans="1:3">
      <c r="A8" s="91" t="s">
        <v>3237</v>
      </c>
      <c r="B8" s="86">
        <v>11010</v>
      </c>
      <c r="C8" s="86">
        <v>88327</v>
      </c>
    </row>
    <row r="9" s="88" customFormat="1" ht="30" customHeight="1" spans="1:3">
      <c r="A9" s="92" t="s">
        <v>3238</v>
      </c>
      <c r="B9" s="86"/>
      <c r="C9" s="87">
        <v>0</v>
      </c>
    </row>
    <row r="10" s="88" customFormat="1" ht="32" customHeight="1" spans="1:3">
      <c r="A10" s="92" t="s">
        <v>3239</v>
      </c>
      <c r="B10" s="86">
        <v>11010</v>
      </c>
      <c r="C10" s="86">
        <v>88327</v>
      </c>
    </row>
    <row r="11" s="88" customFormat="1" ht="32" customHeight="1" spans="1:3">
      <c r="A11" s="91" t="s">
        <v>3240</v>
      </c>
      <c r="B11" s="86">
        <v>11590</v>
      </c>
      <c r="C11" s="86">
        <v>11590</v>
      </c>
    </row>
    <row r="12" s="88" customFormat="1" ht="32" customHeight="1" spans="1:3">
      <c r="A12" s="91" t="s">
        <v>3241</v>
      </c>
      <c r="B12" s="86">
        <v>109351</v>
      </c>
      <c r="C12" s="86">
        <v>186668</v>
      </c>
    </row>
    <row r="13" s="88" customFormat="1" ht="32" customHeight="1" spans="1:3">
      <c r="A13" s="91" t="s">
        <v>3242</v>
      </c>
      <c r="B13" s="87">
        <v>0</v>
      </c>
      <c r="C13" s="87">
        <v>0</v>
      </c>
    </row>
    <row r="14" s="88" customFormat="1" ht="32" customHeight="1" spans="1:3">
      <c r="A14" s="91" t="s">
        <v>3243</v>
      </c>
      <c r="B14" s="87">
        <v>0</v>
      </c>
      <c r="C14" s="87">
        <v>0</v>
      </c>
    </row>
    <row r="15" s="89" customFormat="1" ht="69" customHeight="1" spans="1:7">
      <c r="A15" s="93" t="s">
        <v>3244</v>
      </c>
      <c r="B15" s="93"/>
      <c r="C15" s="93"/>
      <c r="D15" s="94"/>
      <c r="E15" s="94"/>
      <c r="F15" s="94"/>
      <c r="G15" s="94"/>
    </row>
    <row r="16" s="48" customFormat="1" spans="1:3">
      <c r="A16" s="84"/>
      <c r="B16" s="84"/>
      <c r="C16" s="84"/>
    </row>
  </sheetData>
  <mergeCells count="2">
    <mergeCell ref="A3:C3"/>
    <mergeCell ref="A15:C15"/>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D16" sqref="D16"/>
    </sheetView>
  </sheetViews>
  <sheetFormatPr defaultColWidth="10" defaultRowHeight="13.5" outlineLevelCol="6"/>
  <cols>
    <col min="1" max="1" width="60" style="48" customWidth="1"/>
    <col min="2" max="3" width="25.6333333333333" style="48" customWidth="1"/>
    <col min="4" max="4" width="9.76666666666667" style="48" customWidth="1"/>
    <col min="5" max="16384" width="10" style="48"/>
  </cols>
  <sheetData>
    <row r="1" s="48" customFormat="1" ht="23" customHeight="1"/>
    <row r="2" s="48" customFormat="1" ht="14.3" customHeight="1" spans="1:1">
      <c r="A2" s="78"/>
    </row>
    <row r="3" s="48" customFormat="1" ht="28.6" customHeight="1" spans="1:3">
      <c r="A3" s="73" t="s">
        <v>3245</v>
      </c>
      <c r="B3" s="73"/>
      <c r="C3" s="73"/>
    </row>
    <row r="4" s="48" customFormat="1" ht="27" customHeight="1" spans="1:3">
      <c r="A4" s="84"/>
      <c r="B4" s="84"/>
      <c r="C4" s="85" t="s">
        <v>2</v>
      </c>
    </row>
    <row r="5" s="48" customFormat="1" ht="24" customHeight="1" spans="1:3">
      <c r="A5" s="55" t="s">
        <v>3233</v>
      </c>
      <c r="B5" s="55" t="s">
        <v>3160</v>
      </c>
      <c r="C5" s="55" t="s">
        <v>3234</v>
      </c>
    </row>
    <row r="6" s="48" customFormat="1" ht="32" customHeight="1" spans="1:3">
      <c r="A6" s="80" t="s">
        <v>3235</v>
      </c>
      <c r="B6" s="81">
        <f>'[5]5-2  2023年地方政府一般债务余额情况表'!B6</f>
        <v>109931</v>
      </c>
      <c r="C6" s="86">
        <v>109931</v>
      </c>
    </row>
    <row r="7" s="48" customFormat="1" ht="32" customHeight="1" spans="1:3">
      <c r="A7" s="80" t="s">
        <v>3236</v>
      </c>
      <c r="B7" s="81">
        <f>'[5]5-2  2023年地方政府一般债务余额情况表'!B7</f>
        <v>0</v>
      </c>
      <c r="C7" s="87">
        <v>0</v>
      </c>
    </row>
    <row r="8" s="48" customFormat="1" ht="32" customHeight="1" spans="1:3">
      <c r="A8" s="80" t="s">
        <v>3237</v>
      </c>
      <c r="B8" s="81">
        <f>'[5]5-2  2023年地方政府一般债务余额情况表'!B8</f>
        <v>11010</v>
      </c>
      <c r="C8" s="86">
        <v>88327</v>
      </c>
    </row>
    <row r="9" s="48" customFormat="1" ht="32" customHeight="1" spans="1:3">
      <c r="A9" s="80" t="s">
        <v>3246</v>
      </c>
      <c r="B9" s="81">
        <f>'[5]5-2  2023年地方政府一般债务余额情况表'!B9</f>
        <v>0</v>
      </c>
      <c r="C9" s="87">
        <v>0</v>
      </c>
    </row>
    <row r="10" s="48" customFormat="1" ht="32" customHeight="1" spans="1:3">
      <c r="A10" s="80" t="s">
        <v>3247</v>
      </c>
      <c r="B10" s="81">
        <f>'[5]5-2  2023年地方政府一般债务余额情况表'!B10</f>
        <v>11010</v>
      </c>
      <c r="C10" s="86">
        <v>88327</v>
      </c>
    </row>
    <row r="11" s="48" customFormat="1" ht="32" customHeight="1" spans="1:3">
      <c r="A11" s="80" t="s">
        <v>3240</v>
      </c>
      <c r="B11" s="81">
        <f>'[5]5-2  2023年地方政府一般债务余额情况表'!B11</f>
        <v>11590</v>
      </c>
      <c r="C11" s="86">
        <v>11590</v>
      </c>
    </row>
    <row r="12" s="48" customFormat="1" ht="32" customHeight="1" spans="1:3">
      <c r="A12" s="80" t="s">
        <v>3241</v>
      </c>
      <c r="B12" s="81">
        <f>'[5]5-2  2023年地方政府一般债务余额情况表'!B12</f>
        <v>109351</v>
      </c>
      <c r="C12" s="86">
        <v>186668</v>
      </c>
    </row>
    <row r="13" s="48" customFormat="1" ht="32" customHeight="1" spans="1:3">
      <c r="A13" s="80" t="s">
        <v>3242</v>
      </c>
      <c r="B13" s="82">
        <v>0</v>
      </c>
      <c r="C13" s="82">
        <v>0</v>
      </c>
    </row>
    <row r="14" s="48" customFormat="1" ht="32" customHeight="1" spans="1:3">
      <c r="A14" s="80" t="s">
        <v>3243</v>
      </c>
      <c r="B14" s="82">
        <v>0</v>
      </c>
      <c r="C14" s="82">
        <v>0</v>
      </c>
    </row>
    <row r="15" s="50" customFormat="1" ht="69" customHeight="1" spans="1:7">
      <c r="A15" s="62" t="s">
        <v>3248</v>
      </c>
      <c r="B15" s="62"/>
      <c r="C15" s="62"/>
      <c r="D15" s="77"/>
      <c r="E15" s="77"/>
      <c r="F15" s="77"/>
      <c r="G15" s="77"/>
    </row>
    <row r="16" s="48" customFormat="1" spans="1:3">
      <c r="A16" s="84"/>
      <c r="B16" s="84"/>
      <c r="C16" s="84"/>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C20" sqref="C20"/>
    </sheetView>
  </sheetViews>
  <sheetFormatPr defaultColWidth="10" defaultRowHeight="13.5" outlineLevelCol="2"/>
  <cols>
    <col min="1" max="1" width="60.5" style="48" customWidth="1"/>
    <col min="2" max="3" width="25.6333333333333" style="48" customWidth="1"/>
    <col min="4" max="4" width="9.76666666666667" style="48" customWidth="1"/>
    <col min="5" max="16384" width="10" style="48"/>
  </cols>
  <sheetData>
    <row r="1" s="48" customFormat="1" ht="24" customHeight="1"/>
    <row r="2" s="48" customFormat="1" ht="14.3" customHeight="1" spans="1:1">
      <c r="A2" s="78"/>
    </row>
    <row r="3" s="48" customFormat="1" ht="28.6" customHeight="1" spans="1:3">
      <c r="A3" s="73" t="s">
        <v>3249</v>
      </c>
      <c r="B3" s="73"/>
      <c r="C3" s="73"/>
    </row>
    <row r="4" s="48" customFormat="1" ht="25" customHeight="1" spans="1:3">
      <c r="A4" s="84"/>
      <c r="B4" s="84"/>
      <c r="C4" s="85" t="s">
        <v>2</v>
      </c>
    </row>
    <row r="5" s="48" customFormat="1" ht="32" customHeight="1" spans="1:3">
      <c r="A5" s="55" t="s">
        <v>3233</v>
      </c>
      <c r="B5" s="55" t="s">
        <v>3160</v>
      </c>
      <c r="C5" s="55" t="s">
        <v>3234</v>
      </c>
    </row>
    <row r="6" s="48" customFormat="1" ht="32" customHeight="1" spans="1:3">
      <c r="A6" s="80" t="s">
        <v>3250</v>
      </c>
      <c r="B6" s="81">
        <f>'[5]5-4 2023年地方政府专项债务余额情况表'!B6</f>
        <v>204700</v>
      </c>
      <c r="C6" s="81">
        <v>204700</v>
      </c>
    </row>
    <row r="7" s="48" customFormat="1" ht="32" customHeight="1" spans="1:3">
      <c r="A7" s="80" t="s">
        <v>3251</v>
      </c>
      <c r="B7" s="82">
        <v>0</v>
      </c>
      <c r="C7" s="82">
        <v>0</v>
      </c>
    </row>
    <row r="8" s="48" customFormat="1" ht="32" customHeight="1" spans="1:3">
      <c r="A8" s="80" t="s">
        <v>3252</v>
      </c>
      <c r="B8" s="82">
        <v>0</v>
      </c>
      <c r="C8" s="81">
        <v>145100</v>
      </c>
    </row>
    <row r="9" s="48" customFormat="1" ht="32" customHeight="1" spans="1:3">
      <c r="A9" s="80" t="s">
        <v>3253</v>
      </c>
      <c r="B9" s="81">
        <f>'[5]5-4 2023年地方政府专项债务余额情况表'!B9</f>
        <v>35000</v>
      </c>
      <c r="C9" s="81">
        <v>35000</v>
      </c>
    </row>
    <row r="10" s="48" customFormat="1" ht="32" customHeight="1" spans="1:3">
      <c r="A10" s="80" t="s">
        <v>3254</v>
      </c>
      <c r="B10" s="81">
        <v>169700</v>
      </c>
      <c r="C10" s="81">
        <v>314800</v>
      </c>
    </row>
    <row r="11" s="48" customFormat="1" ht="32" customHeight="1" spans="1:3">
      <c r="A11" s="80" t="s">
        <v>3255</v>
      </c>
      <c r="B11" s="82">
        <v>0</v>
      </c>
      <c r="C11" s="82">
        <v>0</v>
      </c>
    </row>
    <row r="12" s="48" customFormat="1" ht="32" customHeight="1" spans="1:3">
      <c r="A12" s="80" t="s">
        <v>3256</v>
      </c>
      <c r="B12" s="82">
        <v>0</v>
      </c>
      <c r="C12" s="82">
        <v>0</v>
      </c>
    </row>
    <row r="13" s="50" customFormat="1" ht="72" customHeight="1" spans="1:3">
      <c r="A13" s="62" t="s">
        <v>3257</v>
      </c>
      <c r="B13" s="62"/>
      <c r="C13" s="62"/>
    </row>
    <row r="14" s="48" customFormat="1" ht="31" customHeight="1" spans="1:3">
      <c r="A14" s="83"/>
      <c r="B14" s="83"/>
      <c r="C14" s="83"/>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E14" sqref="E14"/>
    </sheetView>
  </sheetViews>
  <sheetFormatPr defaultColWidth="10" defaultRowHeight="13.5" outlineLevelCol="2"/>
  <cols>
    <col min="1" max="1" width="59.3833333333333" style="48" customWidth="1"/>
    <col min="2" max="3" width="25.6333333333333" style="48" customWidth="1"/>
    <col min="4" max="4" width="9.76666666666667" style="48" customWidth="1"/>
    <col min="5" max="16384" width="10" style="48"/>
  </cols>
  <sheetData>
    <row r="1" s="48" customFormat="1" ht="24" customHeight="1"/>
    <row r="2" s="48" customFormat="1" ht="14.3" customHeight="1" spans="1:1">
      <c r="A2" s="78"/>
    </row>
    <row r="3" s="48" customFormat="1" ht="28.6" customHeight="1" spans="1:3">
      <c r="A3" s="73" t="s">
        <v>3258</v>
      </c>
      <c r="B3" s="73"/>
      <c r="C3" s="73"/>
    </row>
    <row r="4" s="49" customFormat="1" ht="25" customHeight="1" spans="1:3">
      <c r="A4" s="79"/>
      <c r="B4" s="79"/>
      <c r="C4" s="65" t="s">
        <v>2</v>
      </c>
    </row>
    <row r="5" s="49" customFormat="1" ht="32" customHeight="1" spans="1:3">
      <c r="A5" s="55" t="s">
        <v>3233</v>
      </c>
      <c r="B5" s="55" t="s">
        <v>3160</v>
      </c>
      <c r="C5" s="55" t="s">
        <v>3234</v>
      </c>
    </row>
    <row r="6" s="49" customFormat="1" ht="32" customHeight="1" spans="1:3">
      <c r="A6" s="80" t="s">
        <v>3250</v>
      </c>
      <c r="B6" s="81">
        <f>'[5]5-4 2023年地方政府专项债务余额情况表'!B6</f>
        <v>204700</v>
      </c>
      <c r="C6" s="81">
        <f>'[4]5-4 2023年地方政府专项债务余额情况表'!C6</f>
        <v>204700</v>
      </c>
    </row>
    <row r="7" s="49" customFormat="1" ht="32" customHeight="1" spans="1:3">
      <c r="A7" s="80" t="s">
        <v>3251</v>
      </c>
      <c r="B7" s="82">
        <v>0</v>
      </c>
      <c r="C7" s="82">
        <v>0</v>
      </c>
    </row>
    <row r="8" s="49" customFormat="1" ht="32" customHeight="1" spans="1:3">
      <c r="A8" s="80" t="s">
        <v>3252</v>
      </c>
      <c r="B8" s="82">
        <v>0</v>
      </c>
      <c r="C8" s="81">
        <f>'[4]5-4 2023年地方政府专项债务余额情况表'!C8</f>
        <v>145100</v>
      </c>
    </row>
    <row r="9" s="49" customFormat="1" ht="32" customHeight="1" spans="1:3">
      <c r="A9" s="80" t="s">
        <v>3253</v>
      </c>
      <c r="B9" s="81">
        <f>'[5]5-4 2023年地方政府专项债务余额情况表'!B9</f>
        <v>35000</v>
      </c>
      <c r="C9" s="81">
        <f>'[4]5-4 2023年地方政府专项债务余额情况表'!C9</f>
        <v>35000</v>
      </c>
    </row>
    <row r="10" s="49" customFormat="1" ht="32" customHeight="1" spans="1:3">
      <c r="A10" s="80" t="s">
        <v>3254</v>
      </c>
      <c r="B10" s="81">
        <v>169700</v>
      </c>
      <c r="C10" s="81">
        <f>'[4]5-4 2023年地方政府专项债务余额情况表'!C10</f>
        <v>314800</v>
      </c>
    </row>
    <row r="11" s="49" customFormat="1" ht="32" customHeight="1" spans="1:3">
      <c r="A11" s="80" t="s">
        <v>3259</v>
      </c>
      <c r="B11" s="82">
        <v>0</v>
      </c>
      <c r="C11" s="82">
        <v>0</v>
      </c>
    </row>
    <row r="12" s="49" customFormat="1" ht="32" customHeight="1" spans="1:3">
      <c r="A12" s="80" t="s">
        <v>3260</v>
      </c>
      <c r="B12" s="82">
        <v>0</v>
      </c>
      <c r="C12" s="82">
        <v>0</v>
      </c>
    </row>
    <row r="13" s="50" customFormat="1" ht="65" customHeight="1" spans="1:3">
      <c r="A13" s="62" t="s">
        <v>3261</v>
      </c>
      <c r="B13" s="62"/>
      <c r="C13" s="62"/>
    </row>
    <row r="14" s="48" customFormat="1" ht="31" customHeight="1" spans="1:3">
      <c r="A14" s="83"/>
      <c r="B14" s="83"/>
      <c r="C14" s="83"/>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workbookViewId="0">
      <selection activeCell="B32" sqref="B32"/>
    </sheetView>
  </sheetViews>
  <sheetFormatPr defaultColWidth="10" defaultRowHeight="13.5" outlineLevelCol="3"/>
  <cols>
    <col min="1" max="1" width="36" style="48" customWidth="1"/>
    <col min="2" max="4" width="15.6333333333333" style="48" customWidth="1"/>
    <col min="5" max="5" width="9.76666666666667" style="48" customWidth="1"/>
    <col min="6" max="16384" width="10" style="48"/>
  </cols>
  <sheetData>
    <row r="1" s="48" customFormat="1" ht="22" customHeight="1"/>
    <row r="2" s="48" customFormat="1" ht="14.3" customHeight="1" spans="1:1">
      <c r="A2" s="72"/>
    </row>
    <row r="3" s="48" customFormat="1" ht="63" customHeight="1" spans="1:4">
      <c r="A3" s="73" t="s">
        <v>3262</v>
      </c>
      <c r="B3" s="73"/>
      <c r="C3" s="73"/>
      <c r="D3" s="73"/>
    </row>
    <row r="4" s="49" customFormat="1" ht="30" customHeight="1" spans="4:4">
      <c r="D4" s="65" t="s">
        <v>2</v>
      </c>
    </row>
    <row r="5" s="49" customFormat="1" ht="25" customHeight="1" spans="1:4">
      <c r="A5" s="55" t="s">
        <v>3233</v>
      </c>
      <c r="B5" s="55" t="s">
        <v>3263</v>
      </c>
      <c r="C5" s="55" t="s">
        <v>3264</v>
      </c>
      <c r="D5" s="55" t="s">
        <v>3265</v>
      </c>
    </row>
    <row r="6" s="49" customFormat="1" ht="25" customHeight="1" spans="1:4">
      <c r="A6" s="74" t="s">
        <v>3266</v>
      </c>
      <c r="B6" s="57" t="s">
        <v>3267</v>
      </c>
      <c r="C6" s="75">
        <f>C7+C9</f>
        <v>233427</v>
      </c>
      <c r="D6" s="75">
        <f t="shared" ref="D6:D26" si="0">C6</f>
        <v>233427</v>
      </c>
    </row>
    <row r="7" s="49" customFormat="1" ht="25" customHeight="1" spans="1:4">
      <c r="A7" s="76" t="s">
        <v>3268</v>
      </c>
      <c r="B7" s="57" t="s">
        <v>3225</v>
      </c>
      <c r="C7" s="75">
        <v>88327</v>
      </c>
      <c r="D7" s="75">
        <f t="shared" si="0"/>
        <v>88327</v>
      </c>
    </row>
    <row r="8" s="49" customFormat="1" ht="25" customHeight="1" spans="1:4">
      <c r="A8" s="76" t="s">
        <v>3269</v>
      </c>
      <c r="B8" s="57" t="s">
        <v>3226</v>
      </c>
      <c r="C8" s="75">
        <v>86327</v>
      </c>
      <c r="D8" s="75">
        <f t="shared" si="0"/>
        <v>86327</v>
      </c>
    </row>
    <row r="9" s="49" customFormat="1" ht="25" customHeight="1" spans="1:4">
      <c r="A9" s="76" t="s">
        <v>3270</v>
      </c>
      <c r="B9" s="57" t="s">
        <v>3271</v>
      </c>
      <c r="C9" s="75">
        <v>145100</v>
      </c>
      <c r="D9" s="75">
        <f t="shared" si="0"/>
        <v>145100</v>
      </c>
    </row>
    <row r="10" s="49" customFormat="1" ht="25" customHeight="1" spans="1:4">
      <c r="A10" s="76" t="s">
        <v>3269</v>
      </c>
      <c r="B10" s="57" t="s">
        <v>3228</v>
      </c>
      <c r="C10" s="75">
        <v>32200</v>
      </c>
      <c r="D10" s="75">
        <f t="shared" si="0"/>
        <v>32200</v>
      </c>
    </row>
    <row r="11" s="49" customFormat="1" ht="25" customHeight="1" spans="1:4">
      <c r="A11" s="74" t="s">
        <v>3272</v>
      </c>
      <c r="B11" s="57" t="s">
        <v>3273</v>
      </c>
      <c r="C11" s="75">
        <f>C12+C13</f>
        <v>46590</v>
      </c>
      <c r="D11" s="75">
        <f t="shared" si="0"/>
        <v>46590</v>
      </c>
    </row>
    <row r="12" s="49" customFormat="1" ht="25" customHeight="1" spans="1:4">
      <c r="A12" s="76" t="s">
        <v>3268</v>
      </c>
      <c r="B12" s="57" t="s">
        <v>3274</v>
      </c>
      <c r="C12" s="75">
        <v>11590</v>
      </c>
      <c r="D12" s="75">
        <f t="shared" si="0"/>
        <v>11590</v>
      </c>
    </row>
    <row r="13" s="49" customFormat="1" ht="25" customHeight="1" spans="1:4">
      <c r="A13" s="76" t="s">
        <v>3270</v>
      </c>
      <c r="B13" s="57" t="s">
        <v>3275</v>
      </c>
      <c r="C13" s="75">
        <v>35000</v>
      </c>
      <c r="D13" s="75">
        <f t="shared" si="0"/>
        <v>35000</v>
      </c>
    </row>
    <row r="14" s="49" customFormat="1" ht="25" customHeight="1" spans="1:4">
      <c r="A14" s="74" t="s">
        <v>3276</v>
      </c>
      <c r="B14" s="57" t="s">
        <v>3277</v>
      </c>
      <c r="C14" s="75">
        <f>C15+C16</f>
        <v>11097</v>
      </c>
      <c r="D14" s="75">
        <f t="shared" si="0"/>
        <v>11097</v>
      </c>
    </row>
    <row r="15" s="49" customFormat="1" ht="25" customHeight="1" spans="1:4">
      <c r="A15" s="76" t="s">
        <v>3268</v>
      </c>
      <c r="B15" s="57" t="s">
        <v>3278</v>
      </c>
      <c r="C15" s="75">
        <v>3686</v>
      </c>
      <c r="D15" s="75">
        <f t="shared" si="0"/>
        <v>3686</v>
      </c>
    </row>
    <row r="16" s="49" customFormat="1" ht="25" customHeight="1" spans="1:4">
      <c r="A16" s="76" t="s">
        <v>3270</v>
      </c>
      <c r="B16" s="57" t="s">
        <v>3279</v>
      </c>
      <c r="C16" s="75">
        <v>7411</v>
      </c>
      <c r="D16" s="75">
        <f t="shared" si="0"/>
        <v>7411</v>
      </c>
    </row>
    <row r="17" s="49" customFormat="1" ht="25" customHeight="1" spans="1:4">
      <c r="A17" s="74" t="s">
        <v>3280</v>
      </c>
      <c r="B17" s="57" t="s">
        <v>3281</v>
      </c>
      <c r="C17" s="75">
        <f>C18+C21</f>
        <v>40950</v>
      </c>
      <c r="D17" s="75">
        <f t="shared" si="0"/>
        <v>40950</v>
      </c>
    </row>
    <row r="18" s="49" customFormat="1" ht="25" customHeight="1" spans="1:4">
      <c r="A18" s="76" t="s">
        <v>3268</v>
      </c>
      <c r="B18" s="57" t="s">
        <v>3282</v>
      </c>
      <c r="C18" s="75">
        <v>30950</v>
      </c>
      <c r="D18" s="75">
        <f t="shared" si="0"/>
        <v>30950</v>
      </c>
    </row>
    <row r="19" s="49" customFormat="1" ht="25" customHeight="1" spans="1:4">
      <c r="A19" s="76" t="s">
        <v>3283</v>
      </c>
      <c r="B19" s="57"/>
      <c r="C19" s="75">
        <f>C18*0.9</f>
        <v>27855</v>
      </c>
      <c r="D19" s="75">
        <f t="shared" si="0"/>
        <v>27855</v>
      </c>
    </row>
    <row r="20" s="49" customFormat="1" ht="25" customHeight="1" spans="1:4">
      <c r="A20" s="76" t="s">
        <v>3284</v>
      </c>
      <c r="B20" s="57" t="s">
        <v>3285</v>
      </c>
      <c r="C20" s="75">
        <f>C18/10</f>
        <v>3095</v>
      </c>
      <c r="D20" s="75">
        <f t="shared" si="0"/>
        <v>3095</v>
      </c>
    </row>
    <row r="21" s="49" customFormat="1" ht="25" customHeight="1" spans="1:4">
      <c r="A21" s="76" t="s">
        <v>3270</v>
      </c>
      <c r="B21" s="57" t="s">
        <v>3286</v>
      </c>
      <c r="C21" s="75">
        <v>10000</v>
      </c>
      <c r="D21" s="75">
        <f t="shared" si="0"/>
        <v>10000</v>
      </c>
    </row>
    <row r="22" s="49" customFormat="1" ht="25" customHeight="1" spans="1:4">
      <c r="A22" s="76" t="s">
        <v>3283</v>
      </c>
      <c r="B22" s="57"/>
      <c r="C22" s="75">
        <f>C21*0.9</f>
        <v>9000</v>
      </c>
      <c r="D22" s="75">
        <f t="shared" si="0"/>
        <v>9000</v>
      </c>
    </row>
    <row r="23" s="49" customFormat="1" ht="25" customHeight="1" spans="1:4">
      <c r="A23" s="76" t="s">
        <v>3287</v>
      </c>
      <c r="B23" s="57" t="s">
        <v>3288</v>
      </c>
      <c r="C23" s="75">
        <f>C21/10</f>
        <v>1000</v>
      </c>
      <c r="D23" s="75">
        <f t="shared" si="0"/>
        <v>1000</v>
      </c>
    </row>
    <row r="24" s="49" customFormat="1" ht="25" customHeight="1" spans="1:4">
      <c r="A24" s="74" t="s">
        <v>3289</v>
      </c>
      <c r="B24" s="57" t="s">
        <v>3290</v>
      </c>
      <c r="C24" s="75">
        <f>C25+C26</f>
        <v>17449</v>
      </c>
      <c r="D24" s="75">
        <f t="shared" si="0"/>
        <v>17449</v>
      </c>
    </row>
    <row r="25" s="49" customFormat="1" ht="25" customHeight="1" spans="1:4">
      <c r="A25" s="76" t="s">
        <v>3268</v>
      </c>
      <c r="B25" s="57" t="s">
        <v>3291</v>
      </c>
      <c r="C25" s="75">
        <v>5710</v>
      </c>
      <c r="D25" s="75">
        <f t="shared" si="0"/>
        <v>5710</v>
      </c>
    </row>
    <row r="26" s="49" customFormat="1" ht="25" customHeight="1" spans="1:4">
      <c r="A26" s="76" t="s">
        <v>3270</v>
      </c>
      <c r="B26" s="57" t="s">
        <v>3292</v>
      </c>
      <c r="C26" s="75">
        <v>11739</v>
      </c>
      <c r="D26" s="75">
        <f t="shared" si="0"/>
        <v>11739</v>
      </c>
    </row>
    <row r="27" s="50" customFormat="1" ht="70" customHeight="1" spans="1:4">
      <c r="A27" s="77" t="s">
        <v>3293</v>
      </c>
      <c r="B27" s="77"/>
      <c r="C27" s="77"/>
      <c r="D27" s="77"/>
    </row>
    <row r="28" s="48" customFormat="1" ht="25" customHeight="1" spans="1:4">
      <c r="A28" s="78"/>
      <c r="B28" s="78"/>
      <c r="C28" s="78"/>
      <c r="D28" s="78"/>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F0"/>
  </sheetPr>
  <dimension ref="A1:F48"/>
  <sheetViews>
    <sheetView showGridLines="0" showZeros="0" view="pageBreakPreview" zoomScaleNormal="90" workbookViewId="0">
      <pane ySplit="3" topLeftCell="A34" activePane="bottomLeft" state="frozen"/>
      <selection/>
      <selection pane="bottomLeft" activeCell="F1" sqref="F$1:F$1048576"/>
    </sheetView>
  </sheetViews>
  <sheetFormatPr defaultColWidth="9" defaultRowHeight="14.25" outlineLevelCol="5"/>
  <cols>
    <col min="1" max="1" width="14.5" style="187" customWidth="1"/>
    <col min="2" max="2" width="50.75" style="187" customWidth="1"/>
    <col min="3" max="5" width="20.6333333333333" style="187" customWidth="1"/>
    <col min="6" max="6" width="9" style="297" hidden="1" customWidth="1"/>
    <col min="7" max="16384" width="9" style="297"/>
  </cols>
  <sheetData>
    <row r="1" s="466" customFormat="1" ht="45" customHeight="1" spans="1:6">
      <c r="A1" s="468"/>
      <c r="B1" s="468" t="s">
        <v>132</v>
      </c>
      <c r="C1" s="468"/>
      <c r="D1" s="468"/>
      <c r="E1" s="468"/>
      <c r="F1" s="469"/>
    </row>
    <row r="2" ht="18.95" customHeight="1" spans="2:5">
      <c r="B2" s="507"/>
      <c r="C2" s="369"/>
      <c r="D2" s="369"/>
      <c r="E2" s="508" t="s">
        <v>2</v>
      </c>
    </row>
    <row r="3" s="504" customFormat="1" ht="45" customHeight="1" spans="1:6">
      <c r="A3" s="509" t="s">
        <v>3</v>
      </c>
      <c r="B3" s="372" t="s">
        <v>4</v>
      </c>
      <c r="C3" s="207" t="s">
        <v>133</v>
      </c>
      <c r="D3" s="207" t="s">
        <v>6</v>
      </c>
      <c r="E3" s="207" t="s">
        <v>134</v>
      </c>
      <c r="F3" s="303" t="s">
        <v>8</v>
      </c>
    </row>
    <row r="4" ht="32.1" customHeight="1" spans="1:6">
      <c r="A4" s="510" t="s">
        <v>9</v>
      </c>
      <c r="B4" s="511" t="s">
        <v>10</v>
      </c>
      <c r="C4" s="114">
        <v>46289</v>
      </c>
      <c r="D4" s="483">
        <v>49100</v>
      </c>
      <c r="E4" s="347">
        <v>0.061</v>
      </c>
      <c r="F4" s="307" t="str">
        <f t="shared" ref="F4:F40" si="0">IF(LEN(A4)=3,"是",IF(B4&lt;&gt;"",IF(SUM(C4:D4)&lt;&gt;0,"是","否"),"是"))</f>
        <v>是</v>
      </c>
    </row>
    <row r="5" ht="32.1" customHeight="1" spans="1:6">
      <c r="A5" s="385" t="s">
        <v>11</v>
      </c>
      <c r="B5" s="512" t="s">
        <v>12</v>
      </c>
      <c r="C5" s="124">
        <v>21405</v>
      </c>
      <c r="D5" s="389">
        <v>24800</v>
      </c>
      <c r="E5" s="377">
        <v>0.159</v>
      </c>
      <c r="F5" s="307" t="str">
        <f t="shared" si="0"/>
        <v>是</v>
      </c>
    </row>
    <row r="6" ht="32.1" customHeight="1" spans="1:6">
      <c r="A6" s="385" t="s">
        <v>13</v>
      </c>
      <c r="B6" s="512" t="s">
        <v>14</v>
      </c>
      <c r="C6" s="124">
        <v>4577</v>
      </c>
      <c r="D6" s="389">
        <v>4700</v>
      </c>
      <c r="E6" s="377">
        <v>0.027</v>
      </c>
      <c r="F6" s="307" t="str">
        <f t="shared" si="0"/>
        <v>是</v>
      </c>
    </row>
    <row r="7" ht="32.1" customHeight="1" spans="1:6">
      <c r="A7" s="385" t="s">
        <v>15</v>
      </c>
      <c r="B7" s="512" t="s">
        <v>16</v>
      </c>
      <c r="C7" s="124">
        <v>669</v>
      </c>
      <c r="D7" s="389">
        <v>800</v>
      </c>
      <c r="E7" s="377">
        <v>0.196</v>
      </c>
      <c r="F7" s="307" t="str">
        <f t="shared" si="0"/>
        <v>是</v>
      </c>
    </row>
    <row r="8" customFormat="1" ht="32.1" customHeight="1" spans="1:6">
      <c r="A8" s="513" t="s">
        <v>17</v>
      </c>
      <c r="B8" s="514" t="s">
        <v>18</v>
      </c>
      <c r="C8" s="515">
        <v>933</v>
      </c>
      <c r="D8" s="516">
        <v>1050</v>
      </c>
      <c r="E8" s="407">
        <v>0.125</v>
      </c>
      <c r="F8" s="307" t="str">
        <f t="shared" si="0"/>
        <v>是</v>
      </c>
    </row>
    <row r="9" ht="32.1" customHeight="1" spans="1:6">
      <c r="A9" s="385" t="s">
        <v>19</v>
      </c>
      <c r="B9" s="512" t="s">
        <v>20</v>
      </c>
      <c r="C9" s="124">
        <v>2566</v>
      </c>
      <c r="D9" s="389">
        <v>3000</v>
      </c>
      <c r="E9" s="377">
        <v>0.169</v>
      </c>
      <c r="F9" s="307" t="str">
        <f t="shared" si="0"/>
        <v>是</v>
      </c>
    </row>
    <row r="10" customFormat="1" ht="32.1" customHeight="1" spans="1:6">
      <c r="A10" s="513" t="s">
        <v>21</v>
      </c>
      <c r="B10" s="514" t="s">
        <v>22</v>
      </c>
      <c r="C10" s="515">
        <v>1592</v>
      </c>
      <c r="D10" s="516">
        <v>1700</v>
      </c>
      <c r="E10" s="407">
        <v>0.068</v>
      </c>
      <c r="F10" s="307" t="str">
        <f t="shared" si="0"/>
        <v>是</v>
      </c>
    </row>
    <row r="11" customFormat="1" ht="32.1" customHeight="1" spans="1:6">
      <c r="A11" s="513" t="s">
        <v>23</v>
      </c>
      <c r="B11" s="514" t="s">
        <v>24</v>
      </c>
      <c r="C11" s="515">
        <v>875</v>
      </c>
      <c r="D11" s="516">
        <v>1000</v>
      </c>
      <c r="E11" s="407">
        <v>0.143</v>
      </c>
      <c r="F11" s="307" t="str">
        <f t="shared" si="0"/>
        <v>是</v>
      </c>
    </row>
    <row r="12" customFormat="1" ht="32.1" customHeight="1" spans="1:6">
      <c r="A12" s="513" t="s">
        <v>25</v>
      </c>
      <c r="B12" s="514" t="s">
        <v>26</v>
      </c>
      <c r="C12" s="515">
        <v>789</v>
      </c>
      <c r="D12" s="516">
        <v>1040</v>
      </c>
      <c r="E12" s="407">
        <v>0.318</v>
      </c>
      <c r="F12" s="307" t="str">
        <f t="shared" si="0"/>
        <v>是</v>
      </c>
    </row>
    <row r="13" customFormat="1" ht="32.1" customHeight="1" spans="1:6">
      <c r="A13" s="513" t="s">
        <v>27</v>
      </c>
      <c r="B13" s="514" t="s">
        <v>28</v>
      </c>
      <c r="C13" s="515">
        <v>3618</v>
      </c>
      <c r="D13" s="516">
        <v>3200</v>
      </c>
      <c r="E13" s="407">
        <v>-0.116</v>
      </c>
      <c r="F13" s="307" t="str">
        <f t="shared" si="0"/>
        <v>是</v>
      </c>
    </row>
    <row r="14" customFormat="1" ht="32.1" customHeight="1" spans="1:6">
      <c r="A14" s="513" t="s">
        <v>29</v>
      </c>
      <c r="B14" s="514" t="s">
        <v>30</v>
      </c>
      <c r="C14" s="515">
        <v>1564</v>
      </c>
      <c r="D14" s="516">
        <v>1550</v>
      </c>
      <c r="E14" s="407">
        <v>-0.009</v>
      </c>
      <c r="F14" s="307" t="str">
        <f t="shared" si="0"/>
        <v>是</v>
      </c>
    </row>
    <row r="15" ht="32.1" customHeight="1" spans="1:6">
      <c r="A15" s="385" t="s">
        <v>31</v>
      </c>
      <c r="B15" s="512" t="s">
        <v>32</v>
      </c>
      <c r="C15" s="124">
        <v>4113</v>
      </c>
      <c r="D15" s="389">
        <v>2300</v>
      </c>
      <c r="E15" s="377">
        <v>-0.441</v>
      </c>
      <c r="F15" s="307" t="str">
        <f t="shared" si="0"/>
        <v>是</v>
      </c>
    </row>
    <row r="16" customFormat="1" ht="32.1" customHeight="1" spans="1:6">
      <c r="A16" s="513" t="s">
        <v>33</v>
      </c>
      <c r="B16" s="514" t="s">
        <v>34</v>
      </c>
      <c r="C16" s="515">
        <v>3508</v>
      </c>
      <c r="D16" s="516">
        <v>3900</v>
      </c>
      <c r="E16" s="407">
        <v>0.112</v>
      </c>
      <c r="F16" s="307" t="str">
        <f t="shared" si="0"/>
        <v>是</v>
      </c>
    </row>
    <row r="17" customFormat="1" ht="32.1" customHeight="1" spans="1:6">
      <c r="A17" s="513" t="s">
        <v>35</v>
      </c>
      <c r="B17" s="514" t="s">
        <v>36</v>
      </c>
      <c r="C17" s="515">
        <v>0</v>
      </c>
      <c r="D17" s="516"/>
      <c r="E17" s="407" t="str">
        <f>IF(C17&gt;0,D17/C17-1,IF(C17&lt;0,-(D17/C17-1),""))</f>
        <v/>
      </c>
      <c r="F17" s="307" t="str">
        <f t="shared" si="0"/>
        <v>否</v>
      </c>
    </row>
    <row r="18" customFormat="1" ht="32.1" customHeight="1" spans="1:6">
      <c r="A18" s="513" t="s">
        <v>37</v>
      </c>
      <c r="B18" s="514" t="s">
        <v>38</v>
      </c>
      <c r="C18" s="515">
        <v>80</v>
      </c>
      <c r="D18" s="516">
        <v>60</v>
      </c>
      <c r="E18" s="407">
        <v>-0.25</v>
      </c>
      <c r="F18" s="307" t="str">
        <f t="shared" si="0"/>
        <v>是</v>
      </c>
    </row>
    <row r="19" customFormat="1" ht="32.1" customHeight="1" spans="1:6">
      <c r="A19" s="566" t="s">
        <v>135</v>
      </c>
      <c r="B19" s="514" t="s">
        <v>40</v>
      </c>
      <c r="C19" s="515">
        <v>0</v>
      </c>
      <c r="D19" s="516"/>
      <c r="E19" s="407" t="str">
        <f>IF(C19&gt;0,D19/C19-1,IF(C19&lt;0,-(D19/C19-1),""))</f>
        <v/>
      </c>
      <c r="F19" s="307" t="str">
        <f t="shared" si="0"/>
        <v>否</v>
      </c>
    </row>
    <row r="20" ht="32.1" customHeight="1" spans="1:6">
      <c r="A20" s="380" t="s">
        <v>41</v>
      </c>
      <c r="B20" s="511" t="s">
        <v>42</v>
      </c>
      <c r="C20" s="114">
        <v>20789</v>
      </c>
      <c r="D20" s="483">
        <v>22010</v>
      </c>
      <c r="E20" s="376">
        <v>0.059</v>
      </c>
      <c r="F20" s="307" t="str">
        <f t="shared" si="0"/>
        <v>是</v>
      </c>
    </row>
    <row r="21" ht="32.1" customHeight="1" spans="1:6">
      <c r="A21" s="517" t="s">
        <v>43</v>
      </c>
      <c r="B21" s="512" t="s">
        <v>44</v>
      </c>
      <c r="C21" s="124">
        <v>5516</v>
      </c>
      <c r="D21" s="389">
        <v>3400</v>
      </c>
      <c r="E21" s="377">
        <v>-0.384</v>
      </c>
      <c r="F21" s="307" t="str">
        <f t="shared" si="0"/>
        <v>是</v>
      </c>
    </row>
    <row r="22" ht="32.1" customHeight="1" spans="1:6">
      <c r="A22" s="385" t="s">
        <v>45</v>
      </c>
      <c r="B22" s="518" t="s">
        <v>46</v>
      </c>
      <c r="C22" s="124">
        <v>4963</v>
      </c>
      <c r="D22" s="389">
        <v>3500</v>
      </c>
      <c r="E22" s="377">
        <v>-0.295</v>
      </c>
      <c r="F22" s="307" t="str">
        <f t="shared" si="0"/>
        <v>是</v>
      </c>
    </row>
    <row r="23" ht="32.1" customHeight="1" spans="1:6">
      <c r="A23" s="385" t="s">
        <v>47</v>
      </c>
      <c r="B23" s="512" t="s">
        <v>48</v>
      </c>
      <c r="C23" s="124">
        <v>7138</v>
      </c>
      <c r="D23" s="389">
        <v>8700</v>
      </c>
      <c r="E23" s="377">
        <v>0.219</v>
      </c>
      <c r="F23" s="307" t="str">
        <f t="shared" si="0"/>
        <v>是</v>
      </c>
    </row>
    <row r="24" ht="32.1" customHeight="1" spans="1:6">
      <c r="A24" s="385" t="s">
        <v>49</v>
      </c>
      <c r="B24" s="512" t="s">
        <v>50</v>
      </c>
      <c r="C24" s="124"/>
      <c r="D24" s="389"/>
      <c r="E24" s="377"/>
      <c r="F24" s="307" t="str">
        <f t="shared" si="0"/>
        <v>否</v>
      </c>
    </row>
    <row r="25" ht="32.1" customHeight="1" spans="1:6">
      <c r="A25" s="385" t="s">
        <v>51</v>
      </c>
      <c r="B25" s="512" t="s">
        <v>52</v>
      </c>
      <c r="C25" s="124">
        <v>1461</v>
      </c>
      <c r="D25" s="389">
        <v>5410</v>
      </c>
      <c r="E25" s="377">
        <v>2.703</v>
      </c>
      <c r="F25" s="307" t="str">
        <f t="shared" si="0"/>
        <v>是</v>
      </c>
    </row>
    <row r="26" customFormat="1" ht="32.1" customHeight="1" spans="1:6">
      <c r="A26" s="513" t="s">
        <v>53</v>
      </c>
      <c r="B26" s="514" t="s">
        <v>54</v>
      </c>
      <c r="C26" s="515">
        <v>0</v>
      </c>
      <c r="D26" s="516"/>
      <c r="E26" s="407" t="str">
        <f>IF(C26&gt;0,D26/C26-1,IF(C26&lt;0,-(D26/C26-1),""))</f>
        <v/>
      </c>
      <c r="F26" s="307" t="str">
        <f t="shared" si="0"/>
        <v>否</v>
      </c>
    </row>
    <row r="27" ht="32.1" customHeight="1" spans="1:6">
      <c r="A27" s="385" t="s">
        <v>55</v>
      </c>
      <c r="B27" s="512" t="s">
        <v>56</v>
      </c>
      <c r="C27" s="124">
        <v>94</v>
      </c>
      <c r="D27" s="389"/>
      <c r="E27" s="377">
        <v>-1</v>
      </c>
      <c r="F27" s="307" t="str">
        <f t="shared" si="0"/>
        <v>是</v>
      </c>
    </row>
    <row r="28" ht="32.1" customHeight="1" spans="1:6">
      <c r="A28" s="385" t="s">
        <v>57</v>
      </c>
      <c r="B28" s="512" t="s">
        <v>58</v>
      </c>
      <c r="C28" s="124">
        <v>1617</v>
      </c>
      <c r="D28" s="389">
        <v>1000</v>
      </c>
      <c r="E28" s="377">
        <v>-0.382</v>
      </c>
      <c r="F28" s="307" t="str">
        <f t="shared" si="0"/>
        <v>是</v>
      </c>
    </row>
    <row r="29" ht="32.1" customHeight="1" spans="1:6">
      <c r="A29" s="385"/>
      <c r="B29" s="512"/>
      <c r="C29" s="124"/>
      <c r="D29" s="389"/>
      <c r="E29" s="377"/>
      <c r="F29" s="307" t="str">
        <f t="shared" si="0"/>
        <v>是</v>
      </c>
    </row>
    <row r="30" s="368" customFormat="1" ht="32.1" customHeight="1" spans="1:6">
      <c r="A30" s="519"/>
      <c r="B30" s="520" t="s">
        <v>59</v>
      </c>
      <c r="C30" s="114">
        <v>67078</v>
      </c>
      <c r="D30" s="483">
        <v>71110</v>
      </c>
      <c r="E30" s="376">
        <v>0.06</v>
      </c>
      <c r="F30" s="307" t="str">
        <f t="shared" si="0"/>
        <v>是</v>
      </c>
    </row>
    <row r="31" ht="32.1" customHeight="1" spans="1:6">
      <c r="A31" s="380">
        <v>105</v>
      </c>
      <c r="B31" s="220" t="s">
        <v>136</v>
      </c>
      <c r="C31" s="124"/>
      <c r="D31" s="483"/>
      <c r="E31" s="413"/>
      <c r="F31" s="307" t="str">
        <f t="shared" si="0"/>
        <v>是</v>
      </c>
    </row>
    <row r="32" ht="32.1" customHeight="1" spans="1:6">
      <c r="A32" s="380">
        <v>1101101</v>
      </c>
      <c r="B32" s="220" t="s">
        <v>60</v>
      </c>
      <c r="C32" s="124">
        <v>88327</v>
      </c>
      <c r="D32" s="389">
        <v>27855</v>
      </c>
      <c r="E32" s="376">
        <v>-0.685</v>
      </c>
      <c r="F32" s="307"/>
    </row>
    <row r="33" ht="32.1" customHeight="1" spans="1:6">
      <c r="A33" s="380"/>
      <c r="B33" s="512" t="s">
        <v>61</v>
      </c>
      <c r="C33" s="124">
        <v>88327</v>
      </c>
      <c r="D33" s="389">
        <v>27855</v>
      </c>
      <c r="E33" s="376">
        <v>-0.685</v>
      </c>
      <c r="F33" s="307"/>
    </row>
    <row r="34" ht="32.1" customHeight="1" spans="1:6">
      <c r="A34" s="380"/>
      <c r="B34" s="512" t="s">
        <v>62</v>
      </c>
      <c r="C34" s="124">
        <v>2000</v>
      </c>
      <c r="D34" s="389"/>
      <c r="E34" s="376">
        <v>-1</v>
      </c>
      <c r="F34" s="307"/>
    </row>
    <row r="35" ht="32.1" customHeight="1" spans="1:6">
      <c r="A35" s="380"/>
      <c r="B35" s="512" t="s">
        <v>63</v>
      </c>
      <c r="C35" s="124">
        <v>86327</v>
      </c>
      <c r="D35" s="389">
        <v>27855</v>
      </c>
      <c r="E35" s="376">
        <v>-0.677</v>
      </c>
      <c r="F35" s="307"/>
    </row>
    <row r="36" ht="32.1" customHeight="1" spans="1:6">
      <c r="A36" s="521">
        <v>110</v>
      </c>
      <c r="B36" s="522" t="s">
        <v>64</v>
      </c>
      <c r="C36" s="114">
        <v>314452</v>
      </c>
      <c r="D36" s="483">
        <v>335285</v>
      </c>
      <c r="E36" s="376">
        <v>0.066</v>
      </c>
      <c r="F36" s="307" t="str">
        <f t="shared" ref="F36:F44" si="1">IF(LEN(A36)=3,"是",IF(B36&lt;&gt;"",IF(SUM(C36:D36)&lt;&gt;0,"是","否"),"是"))</f>
        <v>是</v>
      </c>
    </row>
    <row r="37" ht="32.1" customHeight="1" spans="1:6">
      <c r="A37" s="416">
        <v>11001</v>
      </c>
      <c r="B37" s="355" t="s">
        <v>65</v>
      </c>
      <c r="C37" s="124">
        <v>5531</v>
      </c>
      <c r="D37" s="389">
        <v>5531</v>
      </c>
      <c r="E37" s="418"/>
      <c r="F37" s="307" t="str">
        <f t="shared" si="1"/>
        <v>是</v>
      </c>
    </row>
    <row r="38" ht="32.1" customHeight="1" spans="1:6">
      <c r="A38" s="416"/>
      <c r="B38" s="355" t="s">
        <v>66</v>
      </c>
      <c r="C38" s="124">
        <v>296665</v>
      </c>
      <c r="D38" s="389">
        <v>308588</v>
      </c>
      <c r="E38" s="377">
        <v>0.04</v>
      </c>
      <c r="F38" s="307" t="str">
        <f t="shared" si="1"/>
        <v>是</v>
      </c>
    </row>
    <row r="39" ht="32.1" customHeight="1" spans="1:6">
      <c r="A39" s="416">
        <v>11006</v>
      </c>
      <c r="B39" s="355" t="s">
        <v>137</v>
      </c>
      <c r="C39" s="124"/>
      <c r="D39" s="389"/>
      <c r="E39" s="418"/>
      <c r="F39" s="307" t="str">
        <f t="shared" si="1"/>
        <v>否</v>
      </c>
    </row>
    <row r="40" ht="32.1" customHeight="1" spans="1:6">
      <c r="A40" s="416">
        <v>11008</v>
      </c>
      <c r="B40" s="355" t="s">
        <v>67</v>
      </c>
      <c r="C40" s="124">
        <v>5658</v>
      </c>
      <c r="D40" s="389">
        <v>522</v>
      </c>
      <c r="E40" s="377">
        <f t="shared" ref="E40:E44" si="2">IF(C40&lt;&gt;0,D40/C40-1,"")</f>
        <v>-0.908</v>
      </c>
      <c r="F40" s="307" t="str">
        <f t="shared" si="1"/>
        <v>是</v>
      </c>
    </row>
    <row r="41" ht="32.1" customHeight="1" spans="1:6">
      <c r="A41" s="416">
        <v>11009</v>
      </c>
      <c r="B41" s="355" t="s">
        <v>68</v>
      </c>
      <c r="C41" s="124">
        <v>6400</v>
      </c>
      <c r="D41" s="389">
        <v>20255</v>
      </c>
      <c r="E41" s="377">
        <v>2.165</v>
      </c>
      <c r="F41" s="307" t="str">
        <f t="shared" si="1"/>
        <v>是</v>
      </c>
    </row>
    <row r="42" s="505" customFormat="1" ht="32.1" customHeight="1" spans="1:6">
      <c r="A42" s="523">
        <v>11013</v>
      </c>
      <c r="B42" s="524" t="s">
        <v>69</v>
      </c>
      <c r="C42" s="515">
        <v>0</v>
      </c>
      <c r="D42" s="516"/>
      <c r="E42" s="525"/>
      <c r="F42" s="307" t="str">
        <f t="shared" si="1"/>
        <v>否</v>
      </c>
    </row>
    <row r="43" s="506" customFormat="1" ht="32.1" customHeight="1" spans="1:6">
      <c r="A43" s="416">
        <v>11015</v>
      </c>
      <c r="B43" s="359" t="s">
        <v>70</v>
      </c>
      <c r="C43" s="400">
        <v>198</v>
      </c>
      <c r="D43" s="400">
        <v>389</v>
      </c>
      <c r="E43" s="377">
        <f t="shared" si="2"/>
        <v>0.965</v>
      </c>
      <c r="F43" s="307" t="str">
        <f t="shared" si="1"/>
        <v>是</v>
      </c>
    </row>
    <row r="44" ht="32.1" customHeight="1" spans="1:6">
      <c r="A44" s="526"/>
      <c r="B44" s="527" t="s">
        <v>71</v>
      </c>
      <c r="C44" s="399">
        <v>469857</v>
      </c>
      <c r="D44" s="399">
        <v>434250</v>
      </c>
      <c r="E44" s="376">
        <v>-0.076</v>
      </c>
      <c r="F44" s="307" t="str">
        <f t="shared" si="1"/>
        <v>是</v>
      </c>
    </row>
    <row r="45" spans="4:4">
      <c r="D45" s="528"/>
    </row>
    <row r="46" spans="4:4">
      <c r="D46" s="528"/>
    </row>
    <row r="47" spans="4:4">
      <c r="D47" s="528"/>
    </row>
    <row r="48" spans="4:4">
      <c r="D48" s="528"/>
    </row>
  </sheetData>
  <mergeCells count="1">
    <mergeCell ref="B1:E1"/>
  </mergeCells>
  <conditionalFormatting sqref="E2">
    <cfRule type="cellIs" dxfId="0" priority="43" stopIfTrue="1" operator="lessThanOrEqual">
      <formula>-1</formula>
    </cfRule>
  </conditionalFormatting>
  <conditionalFormatting sqref="C43">
    <cfRule type="expression" dxfId="1" priority="7" stopIfTrue="1">
      <formula>"len($A:$A)=3"</formula>
    </cfRule>
    <cfRule type="expression" dxfId="1" priority="6" stopIfTrue="1">
      <formula>"len($A:$A)=3"</formula>
    </cfRule>
    <cfRule type="expression" dxfId="1" priority="5" stopIfTrue="1">
      <formula>"len($A:$A)=3"</formula>
    </cfRule>
  </conditionalFormatting>
  <conditionalFormatting sqref="D43">
    <cfRule type="expression" dxfId="1" priority="10" stopIfTrue="1">
      <formula>"len($A:$A)=3"</formula>
    </cfRule>
    <cfRule type="expression" dxfId="1" priority="9" stopIfTrue="1">
      <formula>"len($A:$A)=3"</formula>
    </cfRule>
    <cfRule type="expression" dxfId="1" priority="8" stopIfTrue="1">
      <formula>"len($A:$A)=3"</formula>
    </cfRule>
  </conditionalFormatting>
  <conditionalFormatting sqref="C44:D44">
    <cfRule type="expression" dxfId="1" priority="4" stopIfTrue="1">
      <formula>"len($A:$A)=3"</formula>
    </cfRule>
    <cfRule type="expression" dxfId="1" priority="3" stopIfTrue="1">
      <formula>"len($A:$A)=3"</formula>
    </cfRule>
    <cfRule type="expression" dxfId="1" priority="2" stopIfTrue="1">
      <formula>"len($A:$A)=3"</formula>
    </cfRule>
    <cfRule type="expression" dxfId="1" priority="1" stopIfTrue="1">
      <formula>"len($A:$A)=3"</formula>
    </cfRule>
  </conditionalFormatting>
  <conditionalFormatting sqref="B42:B43">
    <cfRule type="expression" dxfId="1" priority="17" stopIfTrue="1">
      <formula>"len($A:$A)=3"</formula>
    </cfRule>
    <cfRule type="expression" dxfId="1" priority="18" stopIfTrue="1">
      <formula>"len($A:$A)=3"</formula>
    </cfRule>
  </conditionalFormatting>
  <conditionalFormatting sqref="C31:C35">
    <cfRule type="expression" dxfId="1" priority="11" stopIfTrue="1">
      <formula>"len($A:$A)=3"</formula>
    </cfRule>
    <cfRule type="expression" dxfId="1" priority="12" stopIfTrue="1">
      <formula>"len($A:$A)=3"</formula>
    </cfRule>
  </conditionalFormatting>
  <conditionalFormatting sqref="C37:C38">
    <cfRule type="expression" dxfId="1" priority="47" stopIfTrue="1">
      <formula>"len($A:$A)=3"</formula>
    </cfRule>
  </conditionalFormatting>
  <conditionalFormatting sqref="C40:C42">
    <cfRule type="expression" dxfId="1" priority="45" stopIfTrue="1">
      <formula>"len($A:$A)=3"</formula>
    </cfRule>
  </conditionalFormatting>
  <conditionalFormatting sqref="F4:F62">
    <cfRule type="cellIs" dxfId="2" priority="33" stopIfTrue="1" operator="lessThan">
      <formula>0</formula>
    </cfRule>
  </conditionalFormatting>
  <conditionalFormatting sqref="A4:C28 D4">
    <cfRule type="expression" dxfId="1" priority="39" stopIfTrue="1">
      <formula>"len($A:$A)=3"</formula>
    </cfRule>
  </conditionalFormatting>
  <conditionalFormatting sqref="B4:C6 D4">
    <cfRule type="expression" dxfId="1" priority="42" stopIfTrue="1">
      <formula>"len($A:$A)=3"</formula>
    </cfRule>
  </conditionalFormatting>
  <conditionalFormatting sqref="B7:C8">
    <cfRule type="expression" dxfId="1" priority="41" stopIfTrue="1">
      <formula>"len($A:$A)=3"</formula>
    </cfRule>
  </conditionalFormatting>
  <conditionalFormatting sqref="A29:C29 D45:D48 B44 B45:C62">
    <cfRule type="expression" dxfId="1" priority="50" stopIfTrue="1">
      <formula>"len($A:$A)=3"</formula>
    </cfRule>
  </conditionalFormatting>
  <conditionalFormatting sqref="B29:C29 B31:B35 C36:C38 C42 D36">
    <cfRule type="expression" dxfId="1" priority="62" stopIfTrue="1">
      <formula>"len($A:$A)=3"</formula>
    </cfRule>
  </conditionalFormatting>
  <conditionalFormatting sqref="A31:B35">
    <cfRule type="expression" dxfId="1" priority="49" stopIfTrue="1">
      <formula>"len($A:$A)=3"</formula>
    </cfRule>
  </conditionalFormatting>
  <conditionalFormatting sqref="A36:B36 A39:C39">
    <cfRule type="expression" dxfId="1" priority="22" stopIfTrue="1">
      <formula>"len($A:$A)=3"</formula>
    </cfRule>
  </conditionalFormatting>
  <conditionalFormatting sqref="B36:B38 B43">
    <cfRule type="expression" dxfId="1" priority="23" stopIfTrue="1">
      <formula>"len($A:$A)=3"</formula>
    </cfRule>
  </conditionalFormatting>
  <conditionalFormatting sqref="C36:C38 D36">
    <cfRule type="expression" dxfId="1" priority="48" stopIfTrue="1">
      <formula>"len($A:$A)=3"</formula>
    </cfRule>
  </conditionalFormatting>
  <conditionalFormatting sqref="A37:B38">
    <cfRule type="expression" dxfId="1" priority="21" stopIfTrue="1">
      <formula>"len($A:$A)=3"</formula>
    </cfRule>
  </conditionalFormatting>
  <conditionalFormatting sqref="A40:B48">
    <cfRule type="expression" dxfId="1" priority="19" stopIfTrue="1">
      <formula>"len($A:$A)=3"</formula>
    </cfRule>
  </conditionalFormatting>
  <conditionalFormatting sqref="A42:B43">
    <cfRule type="expression" dxfId="1" priority="1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tabSelected="1" workbookViewId="0">
      <selection activeCell="D18" sqref="D18"/>
    </sheetView>
  </sheetViews>
  <sheetFormatPr defaultColWidth="8.88333333333333" defaultRowHeight="13.5" outlineLevelCol="5"/>
  <cols>
    <col min="1" max="1" width="8.88333333333333" style="48"/>
    <col min="2" max="2" width="49.3833333333333" style="48" customWidth="1"/>
    <col min="3" max="6" width="20.6333333333333" style="48" customWidth="1"/>
    <col min="7" max="16384" width="8.88333333333333" style="48"/>
  </cols>
  <sheetData>
    <row r="1" s="48" customFormat="1" spans="1:1">
      <c r="A1" s="63"/>
    </row>
    <row r="2" s="48" customFormat="1" ht="45" customHeight="1" spans="1:6">
      <c r="A2" s="51" t="s">
        <v>3294</v>
      </c>
      <c r="B2" s="51"/>
      <c r="C2" s="51"/>
      <c r="D2" s="51"/>
      <c r="E2" s="51"/>
      <c r="F2" s="51"/>
    </row>
    <row r="3" s="49" customFormat="1" ht="18" customHeight="1" spans="2:6">
      <c r="B3" s="64" t="s">
        <v>2</v>
      </c>
      <c r="C3" s="65"/>
      <c r="D3" s="65"/>
      <c r="E3" s="65"/>
      <c r="F3" s="65"/>
    </row>
    <row r="4" s="49" customFormat="1" ht="30" customHeight="1" spans="1:6">
      <c r="A4" s="54" t="s">
        <v>4</v>
      </c>
      <c r="B4" s="54"/>
      <c r="C4" s="55" t="s">
        <v>3223</v>
      </c>
      <c r="D4" s="55" t="s">
        <v>3264</v>
      </c>
      <c r="E4" s="55" t="s">
        <v>3265</v>
      </c>
      <c r="F4" s="55" t="s">
        <v>3295</v>
      </c>
    </row>
    <row r="5" s="49" customFormat="1" ht="30" customHeight="1" spans="1:6">
      <c r="A5" s="66" t="s">
        <v>3296</v>
      </c>
      <c r="B5" s="66"/>
      <c r="C5" s="57" t="s">
        <v>3224</v>
      </c>
      <c r="D5" s="67">
        <v>0</v>
      </c>
      <c r="E5" s="67">
        <v>0</v>
      </c>
      <c r="F5" s="67">
        <v>0</v>
      </c>
    </row>
    <row r="6" s="49" customFormat="1" ht="30" customHeight="1" spans="1:6">
      <c r="A6" s="68" t="s">
        <v>3297</v>
      </c>
      <c r="B6" s="68"/>
      <c r="C6" s="57" t="s">
        <v>3225</v>
      </c>
      <c r="D6" s="67">
        <v>0</v>
      </c>
      <c r="E6" s="67">
        <v>0</v>
      </c>
      <c r="F6" s="67">
        <v>0</v>
      </c>
    </row>
    <row r="7" s="49" customFormat="1" ht="30" customHeight="1" spans="1:6">
      <c r="A7" s="68" t="s">
        <v>3298</v>
      </c>
      <c r="B7" s="68"/>
      <c r="C7" s="57" t="s">
        <v>3226</v>
      </c>
      <c r="D7" s="67">
        <v>0</v>
      </c>
      <c r="E7" s="67">
        <v>0</v>
      </c>
      <c r="F7" s="67">
        <v>0</v>
      </c>
    </row>
    <row r="8" s="49" customFormat="1" ht="30" customHeight="1" spans="1:6">
      <c r="A8" s="69" t="s">
        <v>3299</v>
      </c>
      <c r="B8" s="69"/>
      <c r="C8" s="57" t="s">
        <v>3227</v>
      </c>
      <c r="D8" s="67">
        <v>0</v>
      </c>
      <c r="E8" s="67">
        <v>0</v>
      </c>
      <c r="F8" s="67">
        <v>0</v>
      </c>
    </row>
    <row r="9" s="49" customFormat="1" ht="30" customHeight="1" spans="1:6">
      <c r="A9" s="68" t="s">
        <v>3297</v>
      </c>
      <c r="B9" s="68"/>
      <c r="C9" s="57" t="s">
        <v>3228</v>
      </c>
      <c r="D9" s="67">
        <v>0</v>
      </c>
      <c r="E9" s="67">
        <v>0</v>
      </c>
      <c r="F9" s="67">
        <v>0</v>
      </c>
    </row>
    <row r="10" s="49" customFormat="1" ht="30" customHeight="1" spans="1:6">
      <c r="A10" s="68" t="s">
        <v>3298</v>
      </c>
      <c r="B10" s="68"/>
      <c r="C10" s="57" t="s">
        <v>3229</v>
      </c>
      <c r="D10" s="67">
        <v>0</v>
      </c>
      <c r="E10" s="67">
        <v>0</v>
      </c>
      <c r="F10" s="67">
        <v>0</v>
      </c>
    </row>
    <row r="11" s="50" customFormat="1" ht="41" customHeight="1" spans="1:6">
      <c r="A11" s="62" t="s">
        <v>3300</v>
      </c>
      <c r="B11" s="62"/>
      <c r="C11" s="62"/>
      <c r="D11" s="62"/>
      <c r="E11" s="62"/>
      <c r="F11" s="62"/>
    </row>
    <row r="14" s="48" customFormat="1" ht="19.5" spans="1:1">
      <c r="A14" s="70"/>
    </row>
    <row r="15" s="48" customFormat="1" ht="19" customHeight="1" spans="1:1">
      <c r="A15" s="71"/>
    </row>
    <row r="16" s="48" customFormat="1" ht="29" customHeight="1"/>
    <row r="17" s="48" customFormat="1" ht="29" customHeight="1"/>
    <row r="18" s="48" customFormat="1" ht="29" customHeight="1"/>
    <row r="19" s="48" customFormat="1" ht="29" customHeight="1"/>
    <row r="20" s="48" customFormat="1" ht="30" customHeight="1" spans="1:1">
      <c r="A20" s="71"/>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8"/>
  <sheetViews>
    <sheetView workbookViewId="0">
      <selection activeCell="C12" sqref="C12"/>
    </sheetView>
  </sheetViews>
  <sheetFormatPr defaultColWidth="8.88333333333333" defaultRowHeight="13.5" outlineLevelRow="7" outlineLevelCol="5"/>
  <cols>
    <col min="1" max="1" width="8.88333333333333" style="48"/>
    <col min="2" max="6" width="24.2166666666667" style="48" customWidth="1"/>
    <col min="7" max="16384" width="8.88333333333333" style="48"/>
  </cols>
  <sheetData>
    <row r="1" s="48" customFormat="1" ht="24" customHeight="1"/>
    <row r="2" s="48" customFormat="1" ht="27" spans="1:6">
      <c r="A2" s="51" t="s">
        <v>3301</v>
      </c>
      <c r="B2" s="52"/>
      <c r="C2" s="52"/>
      <c r="D2" s="52"/>
      <c r="E2" s="52"/>
      <c r="F2" s="52"/>
    </row>
    <row r="3" s="48" customFormat="1" ht="23" customHeight="1" spans="1:6">
      <c r="A3" s="53" t="s">
        <v>3302</v>
      </c>
      <c r="B3" s="53"/>
      <c r="C3" s="53"/>
      <c r="D3" s="53"/>
      <c r="E3" s="53"/>
      <c r="F3" s="53"/>
    </row>
    <row r="4" s="49" customFormat="1" ht="30" customHeight="1" spans="1:6">
      <c r="A4" s="54" t="s">
        <v>3303</v>
      </c>
      <c r="B4" s="55" t="s">
        <v>3164</v>
      </c>
      <c r="C4" s="55" t="s">
        <v>3304</v>
      </c>
      <c r="D4" s="55" t="s">
        <v>3305</v>
      </c>
      <c r="E4" s="55" t="s">
        <v>3306</v>
      </c>
      <c r="F4" s="55" t="s">
        <v>3307</v>
      </c>
    </row>
    <row r="5" s="49" customFormat="1" ht="45" customHeight="1" spans="1:6">
      <c r="A5" s="56"/>
      <c r="B5" s="57" t="s">
        <v>3308</v>
      </c>
      <c r="C5" s="58"/>
      <c r="D5" s="59"/>
      <c r="E5" s="59"/>
      <c r="F5" s="59"/>
    </row>
    <row r="6" s="49" customFormat="1" ht="45" customHeight="1" spans="1:6">
      <c r="A6" s="60"/>
      <c r="B6" s="57"/>
      <c r="C6" s="58"/>
      <c r="D6" s="59"/>
      <c r="E6" s="59"/>
      <c r="F6" s="59"/>
    </row>
    <row r="7" s="49" customFormat="1" ht="45" customHeight="1" spans="1:6">
      <c r="A7" s="61"/>
      <c r="B7" s="57"/>
      <c r="C7" s="58"/>
      <c r="D7" s="59"/>
      <c r="E7" s="59"/>
      <c r="F7" s="59"/>
    </row>
    <row r="8" s="50" customFormat="1" ht="33" customHeight="1" spans="1:6">
      <c r="A8" s="62" t="s">
        <v>3309</v>
      </c>
      <c r="B8" s="62"/>
      <c r="C8" s="62"/>
      <c r="D8" s="62"/>
      <c r="E8" s="62"/>
      <c r="F8" s="62"/>
    </row>
  </sheetData>
  <mergeCells count="9">
    <mergeCell ref="A2:F2"/>
    <mergeCell ref="A3:F3"/>
    <mergeCell ref="A8:F8"/>
    <mergeCell ref="A5:A7"/>
    <mergeCell ref="B5:B7"/>
    <mergeCell ref="C5:C7"/>
    <mergeCell ref="D5:D7"/>
    <mergeCell ref="E5:E7"/>
    <mergeCell ref="F5:F7"/>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J107"/>
  <sheetViews>
    <sheetView zoomScale="80" zoomScaleNormal="80" workbookViewId="0">
      <pane ySplit="4" topLeftCell="A5" activePane="bottomLeft" state="frozen"/>
      <selection/>
      <selection pane="bottomLeft" activeCell="C46" sqref="C46:C51"/>
    </sheetView>
  </sheetViews>
  <sheetFormatPr defaultColWidth="8" defaultRowHeight="12"/>
  <cols>
    <col min="1" max="1" width="25.3833333333333" style="11"/>
    <col min="2" max="2" width="44.6666666666667" style="11" customWidth="1"/>
    <col min="3" max="5" width="20.6333333333333" style="14" customWidth="1"/>
    <col min="6" max="6" width="14.3333333333333" style="14" customWidth="1"/>
    <col min="7" max="7" width="20.6333333333333" style="14" customWidth="1"/>
    <col min="8" max="9" width="13.3333333333333" style="14" customWidth="1"/>
    <col min="10" max="10" width="35.3333333333333" style="14" customWidth="1"/>
    <col min="11" max="16384" width="8" style="11"/>
  </cols>
  <sheetData>
    <row r="1" s="11" customFormat="1" spans="3:10">
      <c r="C1" s="14"/>
      <c r="D1" s="14"/>
      <c r="E1" s="14"/>
      <c r="F1" s="14"/>
      <c r="G1" s="14"/>
      <c r="H1" s="14"/>
      <c r="I1" s="14"/>
      <c r="J1" s="14"/>
    </row>
    <row r="2" s="11" customFormat="1" ht="39" customHeight="1" spans="1:10">
      <c r="A2" s="15" t="s">
        <v>3310</v>
      </c>
      <c r="B2" s="15"/>
      <c r="C2" s="15"/>
      <c r="D2" s="15"/>
      <c r="E2" s="15"/>
      <c r="F2" s="15"/>
      <c r="G2" s="15"/>
      <c r="H2" s="15"/>
      <c r="I2" s="15"/>
      <c r="J2" s="15"/>
    </row>
    <row r="3" s="11" customFormat="1" ht="23" customHeight="1" spans="1:10">
      <c r="A3" s="16"/>
      <c r="C3" s="14"/>
      <c r="D3" s="14"/>
      <c r="E3" s="14"/>
      <c r="F3" s="14"/>
      <c r="G3" s="14"/>
      <c r="H3" s="14"/>
      <c r="I3" s="14"/>
      <c r="J3" s="14"/>
    </row>
    <row r="4" s="12" customFormat="1" ht="44.25" customHeight="1" spans="1:10">
      <c r="A4" s="17" t="s">
        <v>3311</v>
      </c>
      <c r="B4" s="17" t="s">
        <v>3312</v>
      </c>
      <c r="C4" s="17" t="s">
        <v>3313</v>
      </c>
      <c r="D4" s="17" t="s">
        <v>3314</v>
      </c>
      <c r="E4" s="17" t="s">
        <v>3315</v>
      </c>
      <c r="F4" s="17" t="s">
        <v>3316</v>
      </c>
      <c r="G4" s="17" t="s">
        <v>3317</v>
      </c>
      <c r="H4" s="17" t="s">
        <v>3318</v>
      </c>
      <c r="I4" s="17" t="s">
        <v>3319</v>
      </c>
      <c r="J4" s="17" t="s">
        <v>3320</v>
      </c>
    </row>
    <row r="5" s="11" customFormat="1" ht="18.75" spans="1:10">
      <c r="A5" s="18">
        <v>1</v>
      </c>
      <c r="B5" s="18">
        <v>2</v>
      </c>
      <c r="C5" s="18">
        <v>3</v>
      </c>
      <c r="D5" s="18">
        <v>4</v>
      </c>
      <c r="E5" s="18">
        <v>5</v>
      </c>
      <c r="F5" s="18">
        <v>6</v>
      </c>
      <c r="G5" s="18">
        <v>7</v>
      </c>
      <c r="H5" s="18">
        <v>8</v>
      </c>
      <c r="I5" s="18">
        <v>9</v>
      </c>
      <c r="J5" s="18">
        <v>10</v>
      </c>
    </row>
    <row r="6" s="11" customFormat="1" ht="35" customHeight="1" spans="1:10">
      <c r="A6" s="19" t="s">
        <v>3321</v>
      </c>
      <c r="B6" s="19"/>
      <c r="C6" s="19"/>
      <c r="D6" s="19"/>
      <c r="E6" s="19"/>
      <c r="F6" s="19"/>
      <c r="G6" s="19"/>
      <c r="H6" s="19"/>
      <c r="I6" s="19"/>
      <c r="J6" s="18"/>
    </row>
    <row r="7" s="11" customFormat="1" ht="61" customHeight="1" spans="1:10">
      <c r="A7" s="20" t="s">
        <v>3322</v>
      </c>
      <c r="B7" s="20" t="s">
        <v>3323</v>
      </c>
      <c r="C7" s="20" t="s">
        <v>3324</v>
      </c>
      <c r="D7" s="19" t="s">
        <v>3325</v>
      </c>
      <c r="E7" s="19" t="s">
        <v>3326</v>
      </c>
      <c r="F7" s="19" t="s">
        <v>3327</v>
      </c>
      <c r="G7" s="19">
        <v>31</v>
      </c>
      <c r="H7" s="19" t="s">
        <v>3328</v>
      </c>
      <c r="I7" s="19" t="s">
        <v>3329</v>
      </c>
      <c r="J7" s="33" t="s">
        <v>3323</v>
      </c>
    </row>
    <row r="8" s="11" customFormat="1" ht="85" customHeight="1" spans="1:10">
      <c r="A8" s="21"/>
      <c r="B8" s="21"/>
      <c r="C8" s="21"/>
      <c r="D8" s="19" t="s">
        <v>3330</v>
      </c>
      <c r="E8" s="19" t="s">
        <v>3331</v>
      </c>
      <c r="F8" s="19" t="s">
        <v>3327</v>
      </c>
      <c r="G8" s="19">
        <v>100</v>
      </c>
      <c r="H8" s="19" t="s">
        <v>3332</v>
      </c>
      <c r="I8" s="19" t="s">
        <v>3329</v>
      </c>
      <c r="J8" s="33" t="s">
        <v>3333</v>
      </c>
    </row>
    <row r="9" s="11" customFormat="1" ht="150" customHeight="1" spans="1:10">
      <c r="A9" s="21"/>
      <c r="B9" s="21"/>
      <c r="C9" s="22"/>
      <c r="D9" s="19" t="s">
        <v>3334</v>
      </c>
      <c r="E9" s="19" t="s">
        <v>3335</v>
      </c>
      <c r="F9" s="19" t="s">
        <v>3327</v>
      </c>
      <c r="G9" s="19">
        <v>9800</v>
      </c>
      <c r="H9" s="23" t="s">
        <v>3336</v>
      </c>
      <c r="I9" s="23" t="s">
        <v>3329</v>
      </c>
      <c r="J9" s="33" t="s">
        <v>3337</v>
      </c>
    </row>
    <row r="10" s="11" customFormat="1" ht="128.25" spans="1:10">
      <c r="A10" s="21"/>
      <c r="B10" s="21"/>
      <c r="C10" s="20" t="s">
        <v>3338</v>
      </c>
      <c r="D10" s="19" t="s">
        <v>3339</v>
      </c>
      <c r="E10" s="24" t="s">
        <v>3340</v>
      </c>
      <c r="F10" s="25" t="s">
        <v>3327</v>
      </c>
      <c r="G10" s="567" t="s">
        <v>3341</v>
      </c>
      <c r="H10" s="25" t="s">
        <v>3332</v>
      </c>
      <c r="I10" s="25" t="s">
        <v>3329</v>
      </c>
      <c r="J10" s="34" t="s">
        <v>3342</v>
      </c>
    </row>
    <row r="11" s="11" customFormat="1" ht="35" customHeight="1" spans="1:10">
      <c r="A11" s="21"/>
      <c r="B11" s="21"/>
      <c r="C11" s="22"/>
      <c r="D11" s="19" t="s">
        <v>3343</v>
      </c>
      <c r="E11" s="19" t="s">
        <v>3344</v>
      </c>
      <c r="F11" s="23" t="s">
        <v>3327</v>
      </c>
      <c r="G11" s="568" t="s">
        <v>3345</v>
      </c>
      <c r="H11" s="23"/>
      <c r="I11" s="23" t="s">
        <v>3346</v>
      </c>
      <c r="J11" s="33" t="s">
        <v>3347</v>
      </c>
    </row>
    <row r="12" s="11" customFormat="1" ht="35" customHeight="1" spans="1:10">
      <c r="A12" s="22"/>
      <c r="B12" s="22"/>
      <c r="C12" s="19" t="s">
        <v>3348</v>
      </c>
      <c r="D12" s="19" t="s">
        <v>3349</v>
      </c>
      <c r="E12" s="19" t="s">
        <v>3350</v>
      </c>
      <c r="F12" s="23" t="s">
        <v>3327</v>
      </c>
      <c r="G12" s="568" t="s">
        <v>3351</v>
      </c>
      <c r="H12" s="23" t="s">
        <v>3332</v>
      </c>
      <c r="I12" s="23" t="s">
        <v>3346</v>
      </c>
      <c r="J12" s="33" t="s">
        <v>3347</v>
      </c>
    </row>
    <row r="13" s="11" customFormat="1" ht="35" customHeight="1" spans="1:10">
      <c r="A13" s="20" t="s">
        <v>3352</v>
      </c>
      <c r="B13" s="20" t="s">
        <v>3353</v>
      </c>
      <c r="C13" s="20" t="s">
        <v>3324</v>
      </c>
      <c r="D13" s="19" t="s">
        <v>3325</v>
      </c>
      <c r="E13" s="19" t="s">
        <v>3354</v>
      </c>
      <c r="F13" s="19" t="s">
        <v>3327</v>
      </c>
      <c r="G13" s="19">
        <v>210</v>
      </c>
      <c r="H13" s="19" t="s">
        <v>3328</v>
      </c>
      <c r="I13" s="19" t="s">
        <v>3329</v>
      </c>
      <c r="J13" s="33" t="s">
        <v>3355</v>
      </c>
    </row>
    <row r="14" s="13" customFormat="1" ht="35" customHeight="1" spans="1:10">
      <c r="A14" s="21"/>
      <c r="B14" s="21"/>
      <c r="C14" s="21"/>
      <c r="D14" s="19" t="s">
        <v>3325</v>
      </c>
      <c r="E14" s="19" t="s">
        <v>3356</v>
      </c>
      <c r="F14" s="19" t="s">
        <v>3357</v>
      </c>
      <c r="G14" s="569" t="s">
        <v>3358</v>
      </c>
      <c r="H14" s="19" t="s">
        <v>3359</v>
      </c>
      <c r="I14" s="19" t="s">
        <v>3329</v>
      </c>
      <c r="J14" s="33" t="s">
        <v>3360</v>
      </c>
    </row>
    <row r="15" s="11" customFormat="1" ht="35" customHeight="1" spans="1:10">
      <c r="A15" s="21"/>
      <c r="B15" s="21"/>
      <c r="C15" s="21"/>
      <c r="D15" s="19" t="s">
        <v>3325</v>
      </c>
      <c r="E15" s="19" t="s">
        <v>3361</v>
      </c>
      <c r="F15" s="19" t="s">
        <v>3357</v>
      </c>
      <c r="G15" s="569" t="s">
        <v>3362</v>
      </c>
      <c r="H15" s="19" t="s">
        <v>3363</v>
      </c>
      <c r="I15" s="19" t="s">
        <v>3329</v>
      </c>
      <c r="J15" s="33" t="s">
        <v>3364</v>
      </c>
    </row>
    <row r="16" s="11" customFormat="1" ht="35" customHeight="1" spans="1:10">
      <c r="A16" s="21"/>
      <c r="B16" s="21"/>
      <c r="C16" s="21"/>
      <c r="D16" s="19" t="s">
        <v>3325</v>
      </c>
      <c r="E16" s="19" t="s">
        <v>3365</v>
      </c>
      <c r="F16" s="19" t="s">
        <v>3357</v>
      </c>
      <c r="G16" s="569" t="s">
        <v>3366</v>
      </c>
      <c r="H16" s="19" t="s">
        <v>3367</v>
      </c>
      <c r="I16" s="19" t="s">
        <v>3329</v>
      </c>
      <c r="J16" s="33" t="s">
        <v>3368</v>
      </c>
    </row>
    <row r="17" s="11" customFormat="1" ht="35" customHeight="1" spans="1:10">
      <c r="A17" s="21"/>
      <c r="B17" s="21"/>
      <c r="C17" s="21"/>
      <c r="D17" s="19" t="s">
        <v>3325</v>
      </c>
      <c r="E17" s="19" t="s">
        <v>3369</v>
      </c>
      <c r="F17" s="19" t="s">
        <v>3327</v>
      </c>
      <c r="G17" s="19" t="s">
        <v>3370</v>
      </c>
      <c r="H17" s="19" t="s">
        <v>3332</v>
      </c>
      <c r="I17" s="19" t="s">
        <v>3346</v>
      </c>
      <c r="J17" s="33" t="s">
        <v>3371</v>
      </c>
    </row>
    <row r="18" s="11" customFormat="1" ht="35" customHeight="1" spans="1:10">
      <c r="A18" s="21"/>
      <c r="B18" s="21"/>
      <c r="C18" s="21"/>
      <c r="D18" s="19" t="s">
        <v>3325</v>
      </c>
      <c r="E18" s="19" t="s">
        <v>3372</v>
      </c>
      <c r="F18" s="19" t="s">
        <v>3327</v>
      </c>
      <c r="G18" s="19" t="s">
        <v>3370</v>
      </c>
      <c r="H18" s="19" t="s">
        <v>3332</v>
      </c>
      <c r="I18" s="19" t="s">
        <v>3346</v>
      </c>
      <c r="J18" s="33" t="s">
        <v>3373</v>
      </c>
    </row>
    <row r="19" s="11" customFormat="1" ht="35" customHeight="1" spans="1:10">
      <c r="A19" s="21"/>
      <c r="B19" s="21"/>
      <c r="C19" s="21"/>
      <c r="D19" s="19" t="s">
        <v>3374</v>
      </c>
      <c r="E19" s="19" t="s">
        <v>3375</v>
      </c>
      <c r="F19" s="23" t="s">
        <v>3327</v>
      </c>
      <c r="G19" s="568" t="s">
        <v>3376</v>
      </c>
      <c r="H19" s="23" t="s">
        <v>3377</v>
      </c>
      <c r="I19" s="23" t="s">
        <v>3346</v>
      </c>
      <c r="J19" s="35" t="s">
        <v>3378</v>
      </c>
    </row>
    <row r="20" s="11" customFormat="1" ht="35" customHeight="1" spans="1:10">
      <c r="A20" s="21"/>
      <c r="B20" s="21"/>
      <c r="C20" s="20" t="s">
        <v>3338</v>
      </c>
      <c r="D20" s="19" t="s">
        <v>3339</v>
      </c>
      <c r="E20" s="19" t="s">
        <v>3379</v>
      </c>
      <c r="F20" s="19" t="s">
        <v>3327</v>
      </c>
      <c r="G20" s="569" t="s">
        <v>3380</v>
      </c>
      <c r="H20" s="19" t="s">
        <v>3332</v>
      </c>
      <c r="I20" s="19" t="s">
        <v>3346</v>
      </c>
      <c r="J20" s="33" t="s">
        <v>3381</v>
      </c>
    </row>
    <row r="21" s="11" customFormat="1" ht="35" customHeight="1" spans="1:10">
      <c r="A21" s="21"/>
      <c r="B21" s="21"/>
      <c r="C21" s="22"/>
      <c r="D21" s="19" t="s">
        <v>3339</v>
      </c>
      <c r="E21" s="19" t="s">
        <v>3382</v>
      </c>
      <c r="F21" s="23" t="s">
        <v>3327</v>
      </c>
      <c r="G21" s="568" t="s">
        <v>3341</v>
      </c>
      <c r="H21" s="23" t="s">
        <v>3332</v>
      </c>
      <c r="I21" s="23" t="s">
        <v>3329</v>
      </c>
      <c r="J21" s="33" t="s">
        <v>3378</v>
      </c>
    </row>
    <row r="22" s="11" customFormat="1" ht="35" customHeight="1" spans="1:10">
      <c r="A22" s="22"/>
      <c r="B22" s="22"/>
      <c r="C22" s="19" t="s">
        <v>3348</v>
      </c>
      <c r="D22" s="19" t="s">
        <v>3349</v>
      </c>
      <c r="E22" s="19" t="s">
        <v>3383</v>
      </c>
      <c r="F22" s="19" t="s">
        <v>3357</v>
      </c>
      <c r="G22" s="569" t="s">
        <v>3384</v>
      </c>
      <c r="H22" s="19" t="s">
        <v>3332</v>
      </c>
      <c r="I22" s="19" t="s">
        <v>3346</v>
      </c>
      <c r="J22" s="33" t="s">
        <v>3385</v>
      </c>
    </row>
    <row r="23" s="11" customFormat="1" ht="35" customHeight="1" spans="1:10">
      <c r="A23" s="19" t="s">
        <v>3386</v>
      </c>
      <c r="B23" s="19"/>
      <c r="C23" s="19"/>
      <c r="D23" s="19"/>
      <c r="E23" s="19"/>
      <c r="F23" s="19"/>
      <c r="G23" s="19"/>
      <c r="H23" s="19"/>
      <c r="I23" s="19"/>
      <c r="J23" s="33"/>
    </row>
    <row r="24" s="11" customFormat="1" ht="35" customHeight="1" spans="1:10">
      <c r="A24" s="20" t="s">
        <v>3387</v>
      </c>
      <c r="B24" s="20" t="s">
        <v>3388</v>
      </c>
      <c r="C24" s="20" t="s">
        <v>3324</v>
      </c>
      <c r="D24" s="20" t="s">
        <v>3325</v>
      </c>
      <c r="E24" s="23" t="s">
        <v>3389</v>
      </c>
      <c r="F24" s="23" t="s">
        <v>3357</v>
      </c>
      <c r="G24" s="568" t="s">
        <v>3390</v>
      </c>
      <c r="H24" s="23" t="s">
        <v>3391</v>
      </c>
      <c r="I24" s="23" t="s">
        <v>3329</v>
      </c>
      <c r="J24" s="35" t="s">
        <v>3392</v>
      </c>
    </row>
    <row r="25" s="11" customFormat="1" ht="35" customHeight="1" spans="1:10">
      <c r="A25" s="21"/>
      <c r="B25" s="21"/>
      <c r="C25" s="21"/>
      <c r="D25" s="21"/>
      <c r="E25" s="23" t="s">
        <v>3393</v>
      </c>
      <c r="F25" s="23" t="s">
        <v>3327</v>
      </c>
      <c r="G25" s="568" t="s">
        <v>3394</v>
      </c>
      <c r="H25" s="23" t="s">
        <v>3328</v>
      </c>
      <c r="I25" s="23" t="s">
        <v>3329</v>
      </c>
      <c r="J25" s="35" t="s">
        <v>3395</v>
      </c>
    </row>
    <row r="26" s="11" customFormat="1" ht="35" customHeight="1" spans="1:10">
      <c r="A26" s="21"/>
      <c r="B26" s="21"/>
      <c r="C26" s="21"/>
      <c r="D26" s="21"/>
      <c r="E26" s="23" t="s">
        <v>3396</v>
      </c>
      <c r="F26" s="23" t="s">
        <v>3357</v>
      </c>
      <c r="G26" s="568" t="s">
        <v>3341</v>
      </c>
      <c r="H26" s="23" t="s">
        <v>3328</v>
      </c>
      <c r="I26" s="23" t="s">
        <v>3329</v>
      </c>
      <c r="J26" s="35" t="s">
        <v>3397</v>
      </c>
    </row>
    <row r="27" s="11" customFormat="1" ht="35" customHeight="1" spans="1:10">
      <c r="A27" s="21"/>
      <c r="B27" s="21"/>
      <c r="C27" s="21"/>
      <c r="D27" s="21"/>
      <c r="E27" s="23" t="s">
        <v>3398</v>
      </c>
      <c r="F27" s="23" t="s">
        <v>3327</v>
      </c>
      <c r="G27" s="568" t="s">
        <v>3399</v>
      </c>
      <c r="H27" s="23" t="s">
        <v>3328</v>
      </c>
      <c r="I27" s="23" t="s">
        <v>3329</v>
      </c>
      <c r="J27" s="35" t="s">
        <v>3400</v>
      </c>
    </row>
    <row r="28" s="11" customFormat="1" ht="35" customHeight="1" spans="1:10">
      <c r="A28" s="21"/>
      <c r="B28" s="21"/>
      <c r="C28" s="21"/>
      <c r="D28" s="21"/>
      <c r="E28" s="23" t="s">
        <v>3401</v>
      </c>
      <c r="F28" s="23" t="s">
        <v>3327</v>
      </c>
      <c r="G28" s="568" t="s">
        <v>3402</v>
      </c>
      <c r="H28" s="23" t="s">
        <v>3328</v>
      </c>
      <c r="I28" s="23" t="s">
        <v>3329</v>
      </c>
      <c r="J28" s="35" t="s">
        <v>3403</v>
      </c>
    </row>
    <row r="29" s="11" customFormat="1" ht="35" customHeight="1" spans="1:10">
      <c r="A29" s="21"/>
      <c r="B29" s="21"/>
      <c r="C29" s="21"/>
      <c r="D29" s="21"/>
      <c r="E29" s="23" t="s">
        <v>3404</v>
      </c>
      <c r="F29" s="23" t="s">
        <v>3327</v>
      </c>
      <c r="G29" s="568" t="s">
        <v>3402</v>
      </c>
      <c r="H29" s="23" t="s">
        <v>3405</v>
      </c>
      <c r="I29" s="23" t="s">
        <v>3329</v>
      </c>
      <c r="J29" s="35" t="s">
        <v>3406</v>
      </c>
    </row>
    <row r="30" s="11" customFormat="1" ht="35" customHeight="1" spans="1:10">
      <c r="A30" s="21"/>
      <c r="B30" s="21"/>
      <c r="C30" s="21"/>
      <c r="D30" s="21"/>
      <c r="E30" s="23" t="s">
        <v>3407</v>
      </c>
      <c r="F30" s="23" t="s">
        <v>3327</v>
      </c>
      <c r="G30" s="568" t="s">
        <v>3341</v>
      </c>
      <c r="H30" s="23" t="s">
        <v>3328</v>
      </c>
      <c r="I30" s="23" t="s">
        <v>3329</v>
      </c>
      <c r="J30" s="35" t="s">
        <v>3408</v>
      </c>
    </row>
    <row r="31" s="11" customFormat="1" ht="35" customHeight="1" spans="1:10">
      <c r="A31" s="21"/>
      <c r="B31" s="21"/>
      <c r="C31" s="21"/>
      <c r="D31" s="21"/>
      <c r="E31" s="23" t="s">
        <v>3409</v>
      </c>
      <c r="F31" s="23" t="s">
        <v>3327</v>
      </c>
      <c r="G31" s="568" t="s">
        <v>3410</v>
      </c>
      <c r="H31" s="23" t="s">
        <v>3328</v>
      </c>
      <c r="I31" s="23" t="s">
        <v>3329</v>
      </c>
      <c r="J31" s="35" t="s">
        <v>3411</v>
      </c>
    </row>
    <row r="32" s="11" customFormat="1" ht="35" customHeight="1" spans="1:10">
      <c r="A32" s="21"/>
      <c r="B32" s="21"/>
      <c r="C32" s="22"/>
      <c r="D32" s="22"/>
      <c r="E32" s="23" t="s">
        <v>3412</v>
      </c>
      <c r="F32" s="23" t="s">
        <v>3327</v>
      </c>
      <c r="G32" s="568" t="s">
        <v>3341</v>
      </c>
      <c r="H32" s="23" t="s">
        <v>3328</v>
      </c>
      <c r="I32" s="23" t="s">
        <v>3329</v>
      </c>
      <c r="J32" s="35" t="s">
        <v>3413</v>
      </c>
    </row>
    <row r="33" s="11" customFormat="1" ht="35" customHeight="1" spans="1:10">
      <c r="A33" s="21"/>
      <c r="B33" s="21"/>
      <c r="C33" s="26" t="s">
        <v>3338</v>
      </c>
      <c r="D33" s="23" t="s">
        <v>3414</v>
      </c>
      <c r="E33" s="23" t="s">
        <v>3415</v>
      </c>
      <c r="F33" s="23" t="s">
        <v>3357</v>
      </c>
      <c r="G33" s="568" t="s">
        <v>3416</v>
      </c>
      <c r="H33" s="23" t="s">
        <v>3328</v>
      </c>
      <c r="I33" s="23" t="s">
        <v>3329</v>
      </c>
      <c r="J33" s="33" t="s">
        <v>3417</v>
      </c>
    </row>
    <row r="34" s="11" customFormat="1" ht="35" customHeight="1" spans="1:10">
      <c r="A34" s="21"/>
      <c r="B34" s="21"/>
      <c r="C34" s="27"/>
      <c r="D34" s="19" t="s">
        <v>3339</v>
      </c>
      <c r="E34" s="23" t="s">
        <v>3418</v>
      </c>
      <c r="F34" s="23" t="s">
        <v>3327</v>
      </c>
      <c r="G34" s="568" t="s">
        <v>3419</v>
      </c>
      <c r="H34" s="23" t="s">
        <v>3420</v>
      </c>
      <c r="I34" s="23" t="s">
        <v>3346</v>
      </c>
      <c r="J34" s="33" t="s">
        <v>3421</v>
      </c>
    </row>
    <row r="35" s="11" customFormat="1" ht="35" customHeight="1" spans="1:10">
      <c r="A35" s="21"/>
      <c r="B35" s="21"/>
      <c r="C35" s="28"/>
      <c r="D35" s="19" t="s">
        <v>3343</v>
      </c>
      <c r="E35" s="23" t="s">
        <v>3422</v>
      </c>
      <c r="F35" s="23" t="s">
        <v>3357</v>
      </c>
      <c r="G35" s="568" t="s">
        <v>3416</v>
      </c>
      <c r="H35" s="23" t="s">
        <v>3328</v>
      </c>
      <c r="I35" s="23" t="s">
        <v>3329</v>
      </c>
      <c r="J35" s="35" t="s">
        <v>3423</v>
      </c>
    </row>
    <row r="36" s="11" customFormat="1" ht="35" customHeight="1" spans="1:10">
      <c r="A36" s="22"/>
      <c r="B36" s="22"/>
      <c r="C36" s="23" t="s">
        <v>3348</v>
      </c>
      <c r="D36" s="23" t="s">
        <v>3349</v>
      </c>
      <c r="E36" s="23" t="s">
        <v>3424</v>
      </c>
      <c r="F36" s="23" t="s">
        <v>3357</v>
      </c>
      <c r="G36" s="568" t="s">
        <v>3425</v>
      </c>
      <c r="H36" s="23" t="s">
        <v>3332</v>
      </c>
      <c r="I36" s="23" t="s">
        <v>3329</v>
      </c>
      <c r="J36" s="35" t="s">
        <v>3426</v>
      </c>
    </row>
    <row r="37" s="11" customFormat="1" ht="35" customHeight="1" spans="1:10">
      <c r="A37" s="19" t="s">
        <v>3427</v>
      </c>
      <c r="B37" s="19"/>
      <c r="C37" s="19"/>
      <c r="D37" s="19"/>
      <c r="E37" s="19"/>
      <c r="F37" s="19"/>
      <c r="G37" s="19"/>
      <c r="H37" s="19"/>
      <c r="I37" s="19"/>
      <c r="J37" s="33"/>
    </row>
    <row r="38" s="11" customFormat="1" ht="35" customHeight="1" spans="1:10">
      <c r="A38" s="20" t="s">
        <v>3428</v>
      </c>
      <c r="B38" s="19" t="s">
        <v>3429</v>
      </c>
      <c r="C38" s="29" t="s">
        <v>3324</v>
      </c>
      <c r="D38" s="29" t="s">
        <v>3325</v>
      </c>
      <c r="E38" s="19" t="s">
        <v>3430</v>
      </c>
      <c r="F38" s="23" t="s">
        <v>3327</v>
      </c>
      <c r="G38" s="568" t="s">
        <v>3390</v>
      </c>
      <c r="H38" s="23" t="s">
        <v>3431</v>
      </c>
      <c r="I38" s="23" t="s">
        <v>3329</v>
      </c>
      <c r="J38" s="33" t="s">
        <v>3432</v>
      </c>
    </row>
    <row r="39" s="11" customFormat="1" ht="35" customHeight="1" spans="1:10">
      <c r="A39" s="21"/>
      <c r="B39" s="19"/>
      <c r="C39" s="29"/>
      <c r="D39" s="29" t="s">
        <v>3330</v>
      </c>
      <c r="E39" s="23" t="s">
        <v>3433</v>
      </c>
      <c r="F39" s="23" t="s">
        <v>3434</v>
      </c>
      <c r="G39" s="568" t="s">
        <v>3435</v>
      </c>
      <c r="H39" s="23" t="s">
        <v>3436</v>
      </c>
      <c r="I39" s="23" t="s">
        <v>3329</v>
      </c>
      <c r="J39" s="33" t="s">
        <v>3437</v>
      </c>
    </row>
    <row r="40" s="11" customFormat="1" ht="35" customHeight="1" spans="1:10">
      <c r="A40" s="21"/>
      <c r="B40" s="19"/>
      <c r="C40" s="29"/>
      <c r="D40" s="29" t="s">
        <v>3334</v>
      </c>
      <c r="E40" s="23" t="s">
        <v>3438</v>
      </c>
      <c r="F40" s="23" t="s">
        <v>3434</v>
      </c>
      <c r="G40" s="568" t="s">
        <v>3439</v>
      </c>
      <c r="H40" s="23" t="s">
        <v>3440</v>
      </c>
      <c r="I40" s="23" t="s">
        <v>3329</v>
      </c>
      <c r="J40" s="33" t="s">
        <v>3441</v>
      </c>
    </row>
    <row r="41" s="11" customFormat="1" ht="35" customHeight="1" spans="1:10">
      <c r="A41" s="21"/>
      <c r="B41" s="19"/>
      <c r="C41" s="30" t="s">
        <v>3338</v>
      </c>
      <c r="D41" s="19" t="s">
        <v>3339</v>
      </c>
      <c r="E41" s="23" t="s">
        <v>3442</v>
      </c>
      <c r="F41" s="23" t="s">
        <v>3357</v>
      </c>
      <c r="G41" s="568" t="s">
        <v>3443</v>
      </c>
      <c r="H41" s="23" t="s">
        <v>3444</v>
      </c>
      <c r="I41" s="23" t="s">
        <v>3329</v>
      </c>
      <c r="J41" s="33" t="s">
        <v>3445</v>
      </c>
    </row>
    <row r="42" s="11" customFormat="1" ht="35" customHeight="1" spans="1:10">
      <c r="A42" s="21"/>
      <c r="B42" s="19"/>
      <c r="C42" s="31"/>
      <c r="D42" s="23" t="s">
        <v>3446</v>
      </c>
      <c r="E42" s="23" t="s">
        <v>3447</v>
      </c>
      <c r="F42" s="23" t="s">
        <v>3357</v>
      </c>
      <c r="G42" s="568" t="s">
        <v>3448</v>
      </c>
      <c r="H42" s="23" t="s">
        <v>3449</v>
      </c>
      <c r="I42" s="23" t="s">
        <v>3329</v>
      </c>
      <c r="J42" s="33" t="s">
        <v>3450</v>
      </c>
    </row>
    <row r="43" s="11" customFormat="1" ht="35" customHeight="1" spans="1:10">
      <c r="A43" s="21"/>
      <c r="B43" s="19"/>
      <c r="C43" s="32"/>
      <c r="D43" s="19" t="s">
        <v>3343</v>
      </c>
      <c r="E43" s="23" t="s">
        <v>3451</v>
      </c>
      <c r="F43" s="23" t="s">
        <v>3357</v>
      </c>
      <c r="G43" s="568" t="s">
        <v>3452</v>
      </c>
      <c r="H43" s="23" t="s">
        <v>3436</v>
      </c>
      <c r="I43" s="23" t="s">
        <v>3329</v>
      </c>
      <c r="J43" s="33" t="s">
        <v>3453</v>
      </c>
    </row>
    <row r="44" s="11" customFormat="1" ht="35" customHeight="1" spans="1:10">
      <c r="A44" s="22"/>
      <c r="B44" s="19"/>
      <c r="C44" s="29" t="s">
        <v>3348</v>
      </c>
      <c r="D44" s="19" t="s">
        <v>3349</v>
      </c>
      <c r="E44" s="19" t="s">
        <v>3454</v>
      </c>
      <c r="F44" s="23" t="s">
        <v>3357</v>
      </c>
      <c r="G44" s="568" t="s">
        <v>3384</v>
      </c>
      <c r="H44" s="23" t="s">
        <v>3332</v>
      </c>
      <c r="I44" s="23" t="s">
        <v>3329</v>
      </c>
      <c r="J44" s="33" t="s">
        <v>3454</v>
      </c>
    </row>
    <row r="45" s="11" customFormat="1" ht="35" customHeight="1" spans="1:10">
      <c r="A45" s="19" t="s">
        <v>3455</v>
      </c>
      <c r="B45" s="19"/>
      <c r="C45" s="19"/>
      <c r="D45" s="19"/>
      <c r="E45" s="19"/>
      <c r="F45" s="19"/>
      <c r="G45" s="19"/>
      <c r="H45" s="19"/>
      <c r="I45" s="19"/>
      <c r="J45" s="33"/>
    </row>
    <row r="46" s="11" customFormat="1" ht="114" spans="1:10">
      <c r="A46" s="20" t="s">
        <v>3456</v>
      </c>
      <c r="B46" s="20" t="s">
        <v>3457</v>
      </c>
      <c r="C46" s="20" t="s">
        <v>3324</v>
      </c>
      <c r="D46" s="23" t="s">
        <v>3325</v>
      </c>
      <c r="E46" s="19" t="s">
        <v>3458</v>
      </c>
      <c r="F46" s="23" t="s">
        <v>3327</v>
      </c>
      <c r="G46" s="568" t="s">
        <v>3459</v>
      </c>
      <c r="H46" s="23" t="s">
        <v>3444</v>
      </c>
      <c r="I46" s="23" t="s">
        <v>3329</v>
      </c>
      <c r="J46" s="36" t="s">
        <v>3460</v>
      </c>
    </row>
    <row r="47" s="11" customFormat="1" ht="114" spans="1:10">
      <c r="A47" s="21"/>
      <c r="B47" s="21"/>
      <c r="C47" s="21"/>
      <c r="D47" s="20" t="s">
        <v>3374</v>
      </c>
      <c r="E47" s="23" t="s">
        <v>3461</v>
      </c>
      <c r="F47" s="23" t="s">
        <v>3327</v>
      </c>
      <c r="G47" s="568" t="s">
        <v>3341</v>
      </c>
      <c r="H47" s="23" t="s">
        <v>3332</v>
      </c>
      <c r="I47" s="23" t="s">
        <v>3329</v>
      </c>
      <c r="J47" s="35" t="s">
        <v>3460</v>
      </c>
    </row>
    <row r="48" s="11" customFormat="1" ht="35" customHeight="1" spans="1:10">
      <c r="A48" s="21"/>
      <c r="B48" s="21"/>
      <c r="C48" s="21"/>
      <c r="D48" s="21"/>
      <c r="E48" s="23" t="s">
        <v>3462</v>
      </c>
      <c r="F48" s="23" t="s">
        <v>3327</v>
      </c>
      <c r="G48" s="568" t="s">
        <v>3341</v>
      </c>
      <c r="H48" s="23" t="s">
        <v>3332</v>
      </c>
      <c r="I48" s="23" t="s">
        <v>3329</v>
      </c>
      <c r="J48" s="35" t="s">
        <v>3463</v>
      </c>
    </row>
    <row r="49" s="11" customFormat="1" ht="51" customHeight="1" spans="1:10">
      <c r="A49" s="21"/>
      <c r="B49" s="21"/>
      <c r="C49" s="21"/>
      <c r="D49" s="21"/>
      <c r="E49" s="23" t="s">
        <v>3464</v>
      </c>
      <c r="F49" s="23" t="s">
        <v>3357</v>
      </c>
      <c r="G49" s="568" t="s">
        <v>3341</v>
      </c>
      <c r="H49" s="23" t="s">
        <v>3332</v>
      </c>
      <c r="I49" s="23" t="s">
        <v>3329</v>
      </c>
      <c r="J49" s="35" t="s">
        <v>3465</v>
      </c>
    </row>
    <row r="50" s="11" customFormat="1" ht="45" customHeight="1" spans="1:10">
      <c r="A50" s="21"/>
      <c r="B50" s="21"/>
      <c r="C50" s="21"/>
      <c r="D50" s="22"/>
      <c r="E50" s="23" t="s">
        <v>3466</v>
      </c>
      <c r="F50" s="23" t="s">
        <v>3357</v>
      </c>
      <c r="G50" s="568" t="s">
        <v>3341</v>
      </c>
      <c r="H50" s="23" t="s">
        <v>3332</v>
      </c>
      <c r="I50" s="23" t="s">
        <v>3329</v>
      </c>
      <c r="J50" s="35" t="s">
        <v>3467</v>
      </c>
    </row>
    <row r="51" s="11" customFormat="1" ht="35" customHeight="1" spans="1:10">
      <c r="A51" s="21"/>
      <c r="B51" s="21"/>
      <c r="C51" s="22"/>
      <c r="D51" s="19" t="s">
        <v>3330</v>
      </c>
      <c r="E51" s="23" t="s">
        <v>3468</v>
      </c>
      <c r="F51" s="23" t="s">
        <v>3327</v>
      </c>
      <c r="G51" s="568" t="s">
        <v>3341</v>
      </c>
      <c r="H51" s="23" t="s">
        <v>3332</v>
      </c>
      <c r="I51" s="23" t="s">
        <v>3329</v>
      </c>
      <c r="J51" s="35" t="s">
        <v>3469</v>
      </c>
    </row>
    <row r="52" s="11" customFormat="1" ht="60" customHeight="1" spans="1:10">
      <c r="A52" s="21"/>
      <c r="B52" s="21"/>
      <c r="C52" s="20" t="s">
        <v>3338</v>
      </c>
      <c r="D52" s="19" t="s">
        <v>3414</v>
      </c>
      <c r="E52" s="23" t="s">
        <v>3470</v>
      </c>
      <c r="F52" s="23" t="s">
        <v>3327</v>
      </c>
      <c r="G52" s="568" t="s">
        <v>3471</v>
      </c>
      <c r="H52" s="23" t="s">
        <v>517</v>
      </c>
      <c r="I52" s="23" t="s">
        <v>3346</v>
      </c>
      <c r="J52" s="35" t="s">
        <v>3472</v>
      </c>
    </row>
    <row r="53" s="11" customFormat="1" ht="35" customHeight="1" spans="1:10">
      <c r="A53" s="21"/>
      <c r="B53" s="21"/>
      <c r="C53" s="21"/>
      <c r="D53" s="20" t="s">
        <v>3339</v>
      </c>
      <c r="E53" s="23" t="s">
        <v>3473</v>
      </c>
      <c r="F53" s="23" t="s">
        <v>3357</v>
      </c>
      <c r="G53" s="568" t="s">
        <v>3341</v>
      </c>
      <c r="H53" s="23" t="s">
        <v>3332</v>
      </c>
      <c r="I53" s="23" t="s">
        <v>3329</v>
      </c>
      <c r="J53" s="35" t="s">
        <v>3463</v>
      </c>
    </row>
    <row r="54" s="11" customFormat="1" ht="35" customHeight="1" spans="1:10">
      <c r="A54" s="21"/>
      <c r="B54" s="21"/>
      <c r="C54" s="21"/>
      <c r="D54" s="21"/>
      <c r="E54" s="23" t="s">
        <v>3474</v>
      </c>
      <c r="F54" s="23" t="s">
        <v>3327</v>
      </c>
      <c r="G54" s="25" t="s">
        <v>3475</v>
      </c>
      <c r="H54" s="25" t="s">
        <v>517</v>
      </c>
      <c r="I54" s="25" t="s">
        <v>3346</v>
      </c>
      <c r="J54" s="37" t="s">
        <v>3475</v>
      </c>
    </row>
    <row r="55" s="11" customFormat="1" ht="35" customHeight="1" spans="1:10">
      <c r="A55" s="21"/>
      <c r="B55" s="21"/>
      <c r="C55" s="21"/>
      <c r="D55" s="21"/>
      <c r="E55" s="23" t="s">
        <v>3476</v>
      </c>
      <c r="F55" s="23" t="s">
        <v>3327</v>
      </c>
      <c r="G55" s="25" t="s">
        <v>3477</v>
      </c>
      <c r="H55" s="25" t="s">
        <v>517</v>
      </c>
      <c r="I55" s="25" t="s">
        <v>3346</v>
      </c>
      <c r="J55" s="37" t="s">
        <v>3477</v>
      </c>
    </row>
    <row r="56" s="11" customFormat="1" ht="35" customHeight="1" spans="1:10">
      <c r="A56" s="21"/>
      <c r="B56" s="21"/>
      <c r="C56" s="22"/>
      <c r="D56" s="22"/>
      <c r="E56" s="23" t="s">
        <v>3478</v>
      </c>
      <c r="F56" s="23" t="s">
        <v>3327</v>
      </c>
      <c r="G56" s="568" t="s">
        <v>3479</v>
      </c>
      <c r="H56" s="23" t="s">
        <v>517</v>
      </c>
      <c r="I56" s="23" t="s">
        <v>3346</v>
      </c>
      <c r="J56" s="570" t="s">
        <v>3479</v>
      </c>
    </row>
    <row r="57" s="11" customFormat="1" ht="35" customHeight="1" spans="1:10">
      <c r="A57" s="21"/>
      <c r="B57" s="21"/>
      <c r="C57" s="19" t="s">
        <v>3348</v>
      </c>
      <c r="D57" s="19" t="s">
        <v>3349</v>
      </c>
      <c r="E57" s="23" t="s">
        <v>3480</v>
      </c>
      <c r="F57" s="23" t="s">
        <v>3357</v>
      </c>
      <c r="G57" s="568" t="s">
        <v>3341</v>
      </c>
      <c r="H57" s="23" t="s">
        <v>3332</v>
      </c>
      <c r="I57" s="23" t="s">
        <v>3329</v>
      </c>
      <c r="J57" s="33" t="s">
        <v>3481</v>
      </c>
    </row>
    <row r="58" s="11" customFormat="1" ht="35" customHeight="1" spans="1:10">
      <c r="A58" s="19" t="s">
        <v>3482</v>
      </c>
      <c r="B58" s="19"/>
      <c r="C58" s="19"/>
      <c r="D58" s="19"/>
      <c r="E58" s="19"/>
      <c r="F58" s="19"/>
      <c r="G58" s="19"/>
      <c r="H58" s="19"/>
      <c r="I58" s="19"/>
      <c r="J58" s="33"/>
    </row>
    <row r="59" s="11" customFormat="1" ht="35" customHeight="1" spans="1:10">
      <c r="A59" s="20" t="s">
        <v>3483</v>
      </c>
      <c r="B59" s="20" t="s">
        <v>3484</v>
      </c>
      <c r="C59" s="20" t="s">
        <v>3324</v>
      </c>
      <c r="D59" s="20" t="s">
        <v>3325</v>
      </c>
      <c r="E59" s="23" t="s">
        <v>3485</v>
      </c>
      <c r="F59" s="23" t="s">
        <v>3327</v>
      </c>
      <c r="G59" s="568" t="s">
        <v>3486</v>
      </c>
      <c r="H59" s="23" t="s">
        <v>3487</v>
      </c>
      <c r="I59" s="23" t="s">
        <v>3329</v>
      </c>
      <c r="J59" s="35" t="s">
        <v>3488</v>
      </c>
    </row>
    <row r="60" s="11" customFormat="1" ht="35" customHeight="1" spans="1:10">
      <c r="A60" s="21"/>
      <c r="B60" s="21"/>
      <c r="C60" s="21"/>
      <c r="D60" s="21"/>
      <c r="E60" s="23" t="s">
        <v>3489</v>
      </c>
      <c r="F60" s="23" t="s">
        <v>3327</v>
      </c>
      <c r="G60" s="568" t="s">
        <v>3490</v>
      </c>
      <c r="H60" s="23" t="s">
        <v>3328</v>
      </c>
      <c r="I60" s="23" t="s">
        <v>3329</v>
      </c>
      <c r="J60" s="35" t="s">
        <v>3491</v>
      </c>
    </row>
    <row r="61" s="11" customFormat="1" ht="35" customHeight="1" spans="1:10">
      <c r="A61" s="21"/>
      <c r="B61" s="21"/>
      <c r="C61" s="21"/>
      <c r="D61" s="22"/>
      <c r="E61" s="23" t="s">
        <v>3492</v>
      </c>
      <c r="F61" s="23" t="s">
        <v>3327</v>
      </c>
      <c r="G61" s="568" t="s">
        <v>3493</v>
      </c>
      <c r="H61" s="23" t="s">
        <v>3449</v>
      </c>
      <c r="I61" s="23" t="s">
        <v>3329</v>
      </c>
      <c r="J61" s="35" t="s">
        <v>3494</v>
      </c>
    </row>
    <row r="62" s="11" customFormat="1" ht="35" customHeight="1" spans="1:10">
      <c r="A62" s="21"/>
      <c r="B62" s="21"/>
      <c r="C62" s="21"/>
      <c r="D62" s="23" t="s">
        <v>3374</v>
      </c>
      <c r="E62" s="23" t="s">
        <v>3495</v>
      </c>
      <c r="F62" s="23" t="s">
        <v>3327</v>
      </c>
      <c r="G62" s="568" t="s">
        <v>3496</v>
      </c>
      <c r="H62" s="23" t="s">
        <v>3332</v>
      </c>
      <c r="I62" s="23" t="s">
        <v>3346</v>
      </c>
      <c r="J62" s="33" t="s">
        <v>3497</v>
      </c>
    </row>
    <row r="63" s="11" customFormat="1" ht="28.5" spans="1:10">
      <c r="A63" s="21"/>
      <c r="B63" s="21"/>
      <c r="C63" s="22"/>
      <c r="D63" s="19" t="s">
        <v>3330</v>
      </c>
      <c r="E63" s="23" t="s">
        <v>3498</v>
      </c>
      <c r="F63" s="23" t="s">
        <v>3327</v>
      </c>
      <c r="G63" s="568" t="s">
        <v>3341</v>
      </c>
      <c r="H63" s="23" t="s">
        <v>3332</v>
      </c>
      <c r="I63" s="23" t="s">
        <v>3346</v>
      </c>
      <c r="J63" s="33" t="s">
        <v>3499</v>
      </c>
    </row>
    <row r="64" s="11" customFormat="1" ht="57" spans="1:10">
      <c r="A64" s="21"/>
      <c r="B64" s="21"/>
      <c r="C64" s="20" t="s">
        <v>3338</v>
      </c>
      <c r="D64" s="20" t="s">
        <v>3339</v>
      </c>
      <c r="E64" s="23" t="s">
        <v>3500</v>
      </c>
      <c r="F64" s="23" t="s">
        <v>3327</v>
      </c>
      <c r="G64" s="568" t="s">
        <v>3501</v>
      </c>
      <c r="H64" s="23" t="s">
        <v>3332</v>
      </c>
      <c r="I64" s="23" t="s">
        <v>3346</v>
      </c>
      <c r="J64" s="35" t="s">
        <v>3502</v>
      </c>
    </row>
    <row r="65" s="11" customFormat="1" ht="57" spans="1:10">
      <c r="A65" s="21"/>
      <c r="B65" s="21"/>
      <c r="C65" s="21"/>
      <c r="D65" s="21"/>
      <c r="E65" s="23" t="s">
        <v>3503</v>
      </c>
      <c r="F65" s="23" t="s">
        <v>3327</v>
      </c>
      <c r="G65" s="568" t="s">
        <v>3504</v>
      </c>
      <c r="H65" s="23" t="s">
        <v>3405</v>
      </c>
      <c r="I65" s="23" t="s">
        <v>3329</v>
      </c>
      <c r="J65" s="35" t="s">
        <v>3502</v>
      </c>
    </row>
    <row r="66" s="11" customFormat="1" ht="57" spans="1:10">
      <c r="A66" s="21"/>
      <c r="B66" s="21"/>
      <c r="C66" s="21"/>
      <c r="D66" s="22"/>
      <c r="E66" s="23" t="s">
        <v>3505</v>
      </c>
      <c r="F66" s="23" t="s">
        <v>3327</v>
      </c>
      <c r="G66" s="568" t="s">
        <v>3341</v>
      </c>
      <c r="H66" s="23" t="s">
        <v>3332</v>
      </c>
      <c r="I66" s="23" t="s">
        <v>3346</v>
      </c>
      <c r="J66" s="35" t="s">
        <v>3502</v>
      </c>
    </row>
    <row r="67" s="11" customFormat="1" ht="35" customHeight="1" spans="1:10">
      <c r="A67" s="21"/>
      <c r="B67" s="21"/>
      <c r="C67" s="22"/>
      <c r="D67" s="19" t="s">
        <v>3343</v>
      </c>
      <c r="E67" s="23" t="s">
        <v>3506</v>
      </c>
      <c r="F67" s="23" t="s">
        <v>3327</v>
      </c>
      <c r="G67" s="568" t="s">
        <v>3507</v>
      </c>
      <c r="H67" s="23" t="s">
        <v>3332</v>
      </c>
      <c r="I67" s="23" t="s">
        <v>3346</v>
      </c>
      <c r="J67" s="35" t="s">
        <v>3508</v>
      </c>
    </row>
    <row r="68" s="11" customFormat="1" ht="56.25" spans="1:10">
      <c r="A68" s="22"/>
      <c r="B68" s="22"/>
      <c r="C68" s="19" t="s">
        <v>3348</v>
      </c>
      <c r="D68" s="19" t="s">
        <v>3349</v>
      </c>
      <c r="E68" s="23" t="s">
        <v>3495</v>
      </c>
      <c r="F68" s="23" t="s">
        <v>3327</v>
      </c>
      <c r="G68" s="568" t="s">
        <v>3509</v>
      </c>
      <c r="H68" s="23" t="s">
        <v>3332</v>
      </c>
      <c r="I68" s="23" t="s">
        <v>3346</v>
      </c>
      <c r="J68" s="35" t="s">
        <v>3510</v>
      </c>
    </row>
    <row r="69" s="11" customFormat="1" ht="37.5" spans="1:10">
      <c r="A69" s="22" t="s">
        <v>3511</v>
      </c>
      <c r="B69" s="22"/>
      <c r="C69" s="19"/>
      <c r="D69" s="19"/>
      <c r="E69" s="23"/>
      <c r="F69" s="23"/>
      <c r="G69" s="23"/>
      <c r="H69" s="23"/>
      <c r="I69" s="23"/>
      <c r="J69" s="35"/>
    </row>
    <row r="70" s="11" customFormat="1" ht="42.75" spans="1:10">
      <c r="A70" s="38" t="s">
        <v>3512</v>
      </c>
      <c r="B70" s="39" t="s">
        <v>3513</v>
      </c>
      <c r="C70" s="30" t="s">
        <v>3324</v>
      </c>
      <c r="D70" s="20" t="s">
        <v>3325</v>
      </c>
      <c r="E70" s="40" t="s">
        <v>3514</v>
      </c>
      <c r="F70" s="41" t="s">
        <v>3327</v>
      </c>
      <c r="G70" s="571" t="s">
        <v>3515</v>
      </c>
      <c r="H70" s="41" t="s">
        <v>3405</v>
      </c>
      <c r="I70" s="41" t="s">
        <v>3329</v>
      </c>
      <c r="J70" s="43" t="s">
        <v>3516</v>
      </c>
    </row>
    <row r="71" s="11" customFormat="1" ht="99.75" spans="1:10">
      <c r="A71" s="38"/>
      <c r="B71" s="39"/>
      <c r="C71" s="31"/>
      <c r="D71" s="21"/>
      <c r="E71" s="40" t="s">
        <v>3517</v>
      </c>
      <c r="F71" s="41" t="s">
        <v>3434</v>
      </c>
      <c r="G71" s="571" t="s">
        <v>3518</v>
      </c>
      <c r="H71" s="41" t="s">
        <v>3519</v>
      </c>
      <c r="I71" s="41" t="s">
        <v>3329</v>
      </c>
      <c r="J71" s="43" t="s">
        <v>3520</v>
      </c>
    </row>
    <row r="72" s="11" customFormat="1" ht="57" spans="1:10">
      <c r="A72" s="38"/>
      <c r="B72" s="39"/>
      <c r="C72" s="31"/>
      <c r="D72" s="22"/>
      <c r="E72" s="40" t="s">
        <v>3521</v>
      </c>
      <c r="F72" s="41" t="s">
        <v>3434</v>
      </c>
      <c r="G72" s="571" t="s">
        <v>3522</v>
      </c>
      <c r="H72" s="41" t="s">
        <v>3523</v>
      </c>
      <c r="I72" s="41" t="s">
        <v>3329</v>
      </c>
      <c r="J72" s="43" t="s">
        <v>3524</v>
      </c>
    </row>
    <row r="73" s="11" customFormat="1" ht="85.5" spans="1:10">
      <c r="A73" s="38"/>
      <c r="B73" s="39"/>
      <c r="C73" s="31"/>
      <c r="D73" s="20" t="s">
        <v>3374</v>
      </c>
      <c r="E73" s="40" t="s">
        <v>3525</v>
      </c>
      <c r="F73" s="41" t="s">
        <v>3327</v>
      </c>
      <c r="G73" s="571" t="s">
        <v>3341</v>
      </c>
      <c r="H73" s="41" t="s">
        <v>3332</v>
      </c>
      <c r="I73" s="41" t="s">
        <v>3329</v>
      </c>
      <c r="J73" s="43" t="s">
        <v>3526</v>
      </c>
    </row>
    <row r="74" s="11" customFormat="1" ht="42.75" spans="1:10">
      <c r="A74" s="38"/>
      <c r="B74" s="39"/>
      <c r="C74" s="31"/>
      <c r="D74" s="21"/>
      <c r="E74" s="40" t="s">
        <v>3527</v>
      </c>
      <c r="F74" s="41" t="s">
        <v>3327</v>
      </c>
      <c r="G74" s="571" t="s">
        <v>3341</v>
      </c>
      <c r="H74" s="41" t="s">
        <v>3332</v>
      </c>
      <c r="I74" s="41" t="s">
        <v>3329</v>
      </c>
      <c r="J74" s="43" t="s">
        <v>3528</v>
      </c>
    </row>
    <row r="75" s="11" customFormat="1" ht="99.75" spans="1:10">
      <c r="A75" s="38"/>
      <c r="B75" s="39"/>
      <c r="C75" s="31"/>
      <c r="D75" s="21"/>
      <c r="E75" s="40" t="s">
        <v>3529</v>
      </c>
      <c r="F75" s="41" t="s">
        <v>3327</v>
      </c>
      <c r="G75" s="571" t="s">
        <v>3341</v>
      </c>
      <c r="H75" s="41" t="s">
        <v>3332</v>
      </c>
      <c r="I75" s="41" t="s">
        <v>3329</v>
      </c>
      <c r="J75" s="43" t="s">
        <v>3530</v>
      </c>
    </row>
    <row r="76" s="11" customFormat="1" ht="42.75" spans="1:10">
      <c r="A76" s="38"/>
      <c r="B76" s="39"/>
      <c r="C76" s="31"/>
      <c r="D76" s="22"/>
      <c r="E76" s="40" t="s">
        <v>3531</v>
      </c>
      <c r="F76" s="41" t="s">
        <v>3327</v>
      </c>
      <c r="G76" s="571" t="s">
        <v>3341</v>
      </c>
      <c r="H76" s="41" t="s">
        <v>3332</v>
      </c>
      <c r="I76" s="41" t="s">
        <v>3329</v>
      </c>
      <c r="J76" s="43" t="s">
        <v>3532</v>
      </c>
    </row>
    <row r="77" s="11" customFormat="1" ht="57" spans="1:10">
      <c r="A77" s="38"/>
      <c r="B77" s="39"/>
      <c r="C77" s="32"/>
      <c r="D77" s="40" t="s">
        <v>3330</v>
      </c>
      <c r="E77" s="40" t="s">
        <v>3533</v>
      </c>
      <c r="F77" s="41" t="s">
        <v>3327</v>
      </c>
      <c r="G77" s="571" t="s">
        <v>3384</v>
      </c>
      <c r="H77" s="41" t="s">
        <v>3332</v>
      </c>
      <c r="I77" s="41" t="s">
        <v>3329</v>
      </c>
      <c r="J77" s="43" t="s">
        <v>3534</v>
      </c>
    </row>
    <row r="78" s="11" customFormat="1" ht="28.5" spans="1:10">
      <c r="A78" s="38"/>
      <c r="B78" s="39"/>
      <c r="C78" s="30" t="s">
        <v>3338</v>
      </c>
      <c r="D78" s="20" t="s">
        <v>3339</v>
      </c>
      <c r="E78" s="40" t="s">
        <v>3535</v>
      </c>
      <c r="F78" s="41" t="s">
        <v>3327</v>
      </c>
      <c r="G78" s="571" t="s">
        <v>3536</v>
      </c>
      <c r="H78" s="41" t="s">
        <v>3332</v>
      </c>
      <c r="I78" s="41" t="s">
        <v>3329</v>
      </c>
      <c r="J78" s="43" t="s">
        <v>3537</v>
      </c>
    </row>
    <row r="79" s="11" customFormat="1" ht="14.25" spans="1:10">
      <c r="A79" s="38"/>
      <c r="B79" s="39"/>
      <c r="C79" s="31"/>
      <c r="D79" s="21"/>
      <c r="E79" s="40" t="s">
        <v>3538</v>
      </c>
      <c r="F79" s="41" t="s">
        <v>3327</v>
      </c>
      <c r="G79" s="571" t="s">
        <v>3341</v>
      </c>
      <c r="H79" s="41" t="s">
        <v>3332</v>
      </c>
      <c r="I79" s="41" t="s">
        <v>3329</v>
      </c>
      <c r="J79" s="43" t="s">
        <v>3539</v>
      </c>
    </row>
    <row r="80" s="11" customFormat="1" ht="40.5" spans="1:10">
      <c r="A80" s="38"/>
      <c r="B80" s="39"/>
      <c r="C80" s="31"/>
      <c r="D80" s="22"/>
      <c r="E80" s="40" t="s">
        <v>3540</v>
      </c>
      <c r="F80" s="41" t="s">
        <v>3327</v>
      </c>
      <c r="G80" s="571" t="s">
        <v>3541</v>
      </c>
      <c r="H80" s="41" t="s">
        <v>3332</v>
      </c>
      <c r="I80" s="41" t="s">
        <v>3329</v>
      </c>
      <c r="J80" s="43" t="s">
        <v>3542</v>
      </c>
    </row>
    <row r="81" s="11" customFormat="1" ht="42.75" spans="1:10">
      <c r="A81" s="38"/>
      <c r="B81" s="39"/>
      <c r="C81" s="31"/>
      <c r="D81" s="19" t="s">
        <v>3446</v>
      </c>
      <c r="E81" s="40" t="s">
        <v>3543</v>
      </c>
      <c r="F81" s="41" t="s">
        <v>3327</v>
      </c>
      <c r="G81" s="571" t="s">
        <v>3341</v>
      </c>
      <c r="H81" s="41" t="s">
        <v>3332</v>
      </c>
      <c r="I81" s="41" t="s">
        <v>3329</v>
      </c>
      <c r="J81" s="43" t="s">
        <v>3544</v>
      </c>
    </row>
    <row r="82" s="11" customFormat="1" ht="42.75" spans="1:10">
      <c r="A82" s="38"/>
      <c r="B82" s="39"/>
      <c r="C82" s="32"/>
      <c r="D82" s="19" t="s">
        <v>3343</v>
      </c>
      <c r="E82" s="40" t="s">
        <v>3545</v>
      </c>
      <c r="F82" s="41" t="s">
        <v>3327</v>
      </c>
      <c r="G82" s="571" t="s">
        <v>3546</v>
      </c>
      <c r="H82" s="41" t="s">
        <v>3436</v>
      </c>
      <c r="I82" s="41" t="s">
        <v>3329</v>
      </c>
      <c r="J82" s="43" t="s">
        <v>3547</v>
      </c>
    </row>
    <row r="83" s="11" customFormat="1" ht="37.5" spans="1:10">
      <c r="A83" s="42"/>
      <c r="B83" s="39"/>
      <c r="C83" s="29" t="s">
        <v>3348</v>
      </c>
      <c r="D83" s="19" t="s">
        <v>3349</v>
      </c>
      <c r="E83" s="40" t="s">
        <v>3548</v>
      </c>
      <c r="F83" s="41" t="s">
        <v>3357</v>
      </c>
      <c r="G83" s="571" t="s">
        <v>3351</v>
      </c>
      <c r="H83" s="41" t="s">
        <v>3332</v>
      </c>
      <c r="I83" s="41" t="s">
        <v>3329</v>
      </c>
      <c r="J83" s="43" t="s">
        <v>3549</v>
      </c>
    </row>
    <row r="84" s="11" customFormat="1" ht="18.75" spans="1:10">
      <c r="A84" s="22" t="s">
        <v>3550</v>
      </c>
      <c r="B84" s="22"/>
      <c r="C84" s="19"/>
      <c r="D84" s="19"/>
      <c r="E84" s="23"/>
      <c r="F84" s="23"/>
      <c r="G84" s="23"/>
      <c r="H84" s="23"/>
      <c r="I84" s="23"/>
      <c r="J84" s="44"/>
    </row>
    <row r="85" s="11" customFormat="1" ht="25" customHeight="1" spans="1:10">
      <c r="A85" s="21" t="s">
        <v>3551</v>
      </c>
      <c r="B85" s="21" t="s">
        <v>3552</v>
      </c>
      <c r="C85" s="20" t="s">
        <v>3324</v>
      </c>
      <c r="D85" s="20" t="s">
        <v>3325</v>
      </c>
      <c r="E85" s="40" t="s">
        <v>3553</v>
      </c>
      <c r="F85" s="41" t="s">
        <v>3357</v>
      </c>
      <c r="G85" s="571" t="s">
        <v>3554</v>
      </c>
      <c r="H85" s="41" t="s">
        <v>3328</v>
      </c>
      <c r="I85" s="41" t="s">
        <v>3329</v>
      </c>
      <c r="J85" s="45" t="s">
        <v>3555</v>
      </c>
    </row>
    <row r="86" s="11" customFormat="1" ht="25" customHeight="1" spans="1:10">
      <c r="A86" s="21"/>
      <c r="B86" s="21"/>
      <c r="C86" s="21"/>
      <c r="D86" s="21"/>
      <c r="E86" s="40" t="s">
        <v>3556</v>
      </c>
      <c r="F86" s="41" t="s">
        <v>3357</v>
      </c>
      <c r="G86" s="571" t="s">
        <v>3557</v>
      </c>
      <c r="H86" s="41" t="s">
        <v>3328</v>
      </c>
      <c r="I86" s="41" t="s">
        <v>3329</v>
      </c>
      <c r="J86" s="45" t="s">
        <v>3558</v>
      </c>
    </row>
    <row r="87" s="11" customFormat="1" ht="25" customHeight="1" spans="1:10">
      <c r="A87" s="21"/>
      <c r="B87" s="21"/>
      <c r="C87" s="21"/>
      <c r="D87" s="21"/>
      <c r="E87" s="40" t="s">
        <v>3559</v>
      </c>
      <c r="F87" s="41" t="s">
        <v>3357</v>
      </c>
      <c r="G87" s="571" t="s">
        <v>3560</v>
      </c>
      <c r="H87" s="41" t="s">
        <v>3328</v>
      </c>
      <c r="I87" s="41" t="s">
        <v>3329</v>
      </c>
      <c r="J87" s="45" t="s">
        <v>3561</v>
      </c>
    </row>
    <row r="88" s="11" customFormat="1" ht="25" customHeight="1" spans="1:10">
      <c r="A88" s="21"/>
      <c r="B88" s="21"/>
      <c r="C88" s="21"/>
      <c r="D88" s="21"/>
      <c r="E88" s="40" t="s">
        <v>3562</v>
      </c>
      <c r="F88" s="41" t="s">
        <v>3357</v>
      </c>
      <c r="G88" s="571" t="s">
        <v>3563</v>
      </c>
      <c r="H88" s="41" t="s">
        <v>3328</v>
      </c>
      <c r="I88" s="41" t="s">
        <v>3329</v>
      </c>
      <c r="J88" s="45" t="s">
        <v>3564</v>
      </c>
    </row>
    <row r="89" s="11" customFormat="1" ht="28" customHeight="1" spans="1:10">
      <c r="A89" s="21"/>
      <c r="B89" s="21"/>
      <c r="C89" s="21"/>
      <c r="D89" s="21"/>
      <c r="E89" s="40" t="s">
        <v>3565</v>
      </c>
      <c r="F89" s="41" t="s">
        <v>3357</v>
      </c>
      <c r="G89" s="571" t="s">
        <v>3566</v>
      </c>
      <c r="H89" s="41" t="s">
        <v>3328</v>
      </c>
      <c r="I89" s="41" t="s">
        <v>3329</v>
      </c>
      <c r="J89" s="45" t="s">
        <v>3567</v>
      </c>
    </row>
    <row r="90" s="11" customFormat="1" ht="28" customHeight="1" spans="1:10">
      <c r="A90" s="21"/>
      <c r="B90" s="21"/>
      <c r="C90" s="21"/>
      <c r="D90" s="21"/>
      <c r="E90" s="40" t="s">
        <v>3568</v>
      </c>
      <c r="F90" s="41" t="s">
        <v>3357</v>
      </c>
      <c r="G90" s="571" t="s">
        <v>3560</v>
      </c>
      <c r="H90" s="41" t="s">
        <v>3328</v>
      </c>
      <c r="I90" s="41" t="s">
        <v>3329</v>
      </c>
      <c r="J90" s="45" t="s">
        <v>3569</v>
      </c>
    </row>
    <row r="91" s="11" customFormat="1" ht="28" customHeight="1" spans="1:10">
      <c r="A91" s="21"/>
      <c r="B91" s="21"/>
      <c r="C91" s="21"/>
      <c r="D91" s="22"/>
      <c r="E91" s="40" t="s">
        <v>3570</v>
      </c>
      <c r="F91" s="41" t="s">
        <v>3357</v>
      </c>
      <c r="G91" s="571" t="s">
        <v>3563</v>
      </c>
      <c r="H91" s="41" t="s">
        <v>3328</v>
      </c>
      <c r="I91" s="41" t="s">
        <v>3329</v>
      </c>
      <c r="J91" s="45" t="s">
        <v>3571</v>
      </c>
    </row>
    <row r="92" s="11" customFormat="1" ht="25" customHeight="1" spans="1:10">
      <c r="A92" s="21"/>
      <c r="B92" s="21"/>
      <c r="C92" s="21"/>
      <c r="D92" s="20" t="s">
        <v>3374</v>
      </c>
      <c r="E92" s="40" t="s">
        <v>3461</v>
      </c>
      <c r="F92" s="41" t="s">
        <v>3327</v>
      </c>
      <c r="G92" s="571" t="s">
        <v>3351</v>
      </c>
      <c r="H92" s="41" t="s">
        <v>3332</v>
      </c>
      <c r="I92" s="41" t="s">
        <v>3346</v>
      </c>
      <c r="J92" s="44" t="s">
        <v>3572</v>
      </c>
    </row>
    <row r="93" s="11" customFormat="1" ht="25" customHeight="1" spans="1:10">
      <c r="A93" s="21"/>
      <c r="B93" s="21"/>
      <c r="C93" s="21"/>
      <c r="D93" s="21"/>
      <c r="E93" s="40" t="s">
        <v>3462</v>
      </c>
      <c r="F93" s="41" t="s">
        <v>3327</v>
      </c>
      <c r="G93" s="571" t="s">
        <v>3341</v>
      </c>
      <c r="H93" s="41" t="s">
        <v>3332</v>
      </c>
      <c r="I93" s="41" t="s">
        <v>3346</v>
      </c>
      <c r="J93" s="44" t="s">
        <v>3573</v>
      </c>
    </row>
    <row r="94" s="11" customFormat="1" ht="25" customHeight="1" spans="1:10">
      <c r="A94" s="21"/>
      <c r="B94" s="21"/>
      <c r="C94" s="21"/>
      <c r="D94" s="22"/>
      <c r="E94" s="40" t="s">
        <v>3466</v>
      </c>
      <c r="F94" s="41" t="s">
        <v>3327</v>
      </c>
      <c r="G94" s="571" t="s">
        <v>3341</v>
      </c>
      <c r="H94" s="41" t="s">
        <v>3332</v>
      </c>
      <c r="I94" s="41" t="s">
        <v>3346</v>
      </c>
      <c r="J94" s="44" t="s">
        <v>3574</v>
      </c>
    </row>
    <row r="95" s="11" customFormat="1" ht="25" customHeight="1" spans="1:10">
      <c r="A95" s="21"/>
      <c r="B95" s="21"/>
      <c r="C95" s="22"/>
      <c r="D95" s="19" t="s">
        <v>3330</v>
      </c>
      <c r="E95" s="40" t="s">
        <v>3468</v>
      </c>
      <c r="F95" s="41" t="s">
        <v>3327</v>
      </c>
      <c r="G95" s="571" t="s">
        <v>3341</v>
      </c>
      <c r="H95" s="41" t="s">
        <v>3332</v>
      </c>
      <c r="I95" s="41" t="s">
        <v>3346</v>
      </c>
      <c r="J95" s="41" t="s">
        <v>3575</v>
      </c>
    </row>
    <row r="96" s="11" customFormat="1" ht="25" customHeight="1" spans="1:10">
      <c r="A96" s="21"/>
      <c r="B96" s="21"/>
      <c r="C96" s="20" t="s">
        <v>3338</v>
      </c>
      <c r="D96" s="20" t="s">
        <v>3339</v>
      </c>
      <c r="E96" s="40" t="s">
        <v>3576</v>
      </c>
      <c r="F96" s="41" t="s">
        <v>3327</v>
      </c>
      <c r="G96" s="571" t="s">
        <v>3351</v>
      </c>
      <c r="H96" s="41" t="s">
        <v>3332</v>
      </c>
      <c r="I96" s="41" t="s">
        <v>3346</v>
      </c>
      <c r="J96" s="44" t="s">
        <v>3577</v>
      </c>
    </row>
    <row r="97" s="11" customFormat="1" ht="25" customHeight="1" spans="1:10">
      <c r="A97" s="21"/>
      <c r="B97" s="21"/>
      <c r="C97" s="21"/>
      <c r="D97" s="21"/>
      <c r="E97" s="40" t="s">
        <v>3578</v>
      </c>
      <c r="F97" s="41" t="s">
        <v>3327</v>
      </c>
      <c r="G97" s="41" t="s">
        <v>3579</v>
      </c>
      <c r="H97" s="41" t="s">
        <v>3332</v>
      </c>
      <c r="I97" s="41" t="s">
        <v>3346</v>
      </c>
      <c r="J97" s="41" t="s">
        <v>3580</v>
      </c>
    </row>
    <row r="98" s="11" customFormat="1" ht="25" customHeight="1" spans="1:10">
      <c r="A98" s="21"/>
      <c r="B98" s="21"/>
      <c r="C98" s="22"/>
      <c r="D98" s="22"/>
      <c r="E98" s="40" t="s">
        <v>3581</v>
      </c>
      <c r="F98" s="41" t="s">
        <v>3327</v>
      </c>
      <c r="G98" s="571" t="s">
        <v>3582</v>
      </c>
      <c r="H98" s="41" t="s">
        <v>3332</v>
      </c>
      <c r="I98" s="41" t="s">
        <v>3346</v>
      </c>
      <c r="J98" s="41" t="s">
        <v>3583</v>
      </c>
    </row>
    <row r="99" s="11" customFormat="1" ht="34" customHeight="1" spans="1:10">
      <c r="A99" s="22"/>
      <c r="B99" s="22"/>
      <c r="C99" s="19" t="s">
        <v>3348</v>
      </c>
      <c r="D99" s="19" t="s">
        <v>3349</v>
      </c>
      <c r="E99" s="40" t="s">
        <v>3584</v>
      </c>
      <c r="F99" s="41" t="s">
        <v>3327</v>
      </c>
      <c r="G99" s="571" t="s">
        <v>3351</v>
      </c>
      <c r="H99" s="41" t="s">
        <v>3332</v>
      </c>
      <c r="I99" s="41" t="s">
        <v>3346</v>
      </c>
      <c r="J99" s="44" t="s">
        <v>3585</v>
      </c>
    </row>
    <row r="100" s="11" customFormat="1" ht="37.5" spans="1:10">
      <c r="A100" s="22" t="s">
        <v>3586</v>
      </c>
      <c r="B100" s="22"/>
      <c r="C100" s="19"/>
      <c r="D100" s="19"/>
      <c r="E100" s="23"/>
      <c r="F100" s="23"/>
      <c r="G100" s="23"/>
      <c r="H100" s="23"/>
      <c r="I100" s="23"/>
      <c r="J100" s="44"/>
    </row>
    <row r="101" s="11" customFormat="1" ht="47" customHeight="1" spans="1:10">
      <c r="A101" s="21" t="s">
        <v>3587</v>
      </c>
      <c r="B101" s="21" t="s">
        <v>3588</v>
      </c>
      <c r="C101" s="20" t="s">
        <v>3324</v>
      </c>
      <c r="D101" s="19" t="s">
        <v>3325</v>
      </c>
      <c r="E101" s="40" t="s">
        <v>3589</v>
      </c>
      <c r="F101" s="41" t="s">
        <v>3327</v>
      </c>
      <c r="G101" s="41" t="s">
        <v>3590</v>
      </c>
      <c r="H101" s="41" t="s">
        <v>3405</v>
      </c>
      <c r="I101" s="41" t="s">
        <v>3329</v>
      </c>
      <c r="J101" s="46" t="s">
        <v>3591</v>
      </c>
    </row>
    <row r="102" s="11" customFormat="1" ht="25" customHeight="1" spans="1:10">
      <c r="A102" s="21"/>
      <c r="B102" s="21"/>
      <c r="C102" s="21"/>
      <c r="D102" s="19" t="s">
        <v>3374</v>
      </c>
      <c r="E102" s="40" t="s">
        <v>3592</v>
      </c>
      <c r="F102" s="41" t="s">
        <v>3357</v>
      </c>
      <c r="G102" s="571" t="s">
        <v>3351</v>
      </c>
      <c r="H102" s="41" t="s">
        <v>3332</v>
      </c>
      <c r="I102" s="41" t="s">
        <v>3329</v>
      </c>
      <c r="J102" s="47" t="s">
        <v>3593</v>
      </c>
    </row>
    <row r="103" s="11" customFormat="1" ht="25" customHeight="1" spans="1:10">
      <c r="A103" s="21"/>
      <c r="B103" s="21"/>
      <c r="C103" s="22"/>
      <c r="D103" s="19" t="s">
        <v>3330</v>
      </c>
      <c r="E103" s="40" t="s">
        <v>3594</v>
      </c>
      <c r="F103" s="41" t="s">
        <v>3357</v>
      </c>
      <c r="G103" s="571" t="s">
        <v>3351</v>
      </c>
      <c r="H103" s="41" t="s">
        <v>3332</v>
      </c>
      <c r="I103" s="41" t="s">
        <v>3329</v>
      </c>
      <c r="J103" s="47" t="s">
        <v>3595</v>
      </c>
    </row>
    <row r="104" s="11" customFormat="1" ht="55" customHeight="1" spans="1:10">
      <c r="A104" s="21"/>
      <c r="B104" s="21"/>
      <c r="C104" s="20" t="s">
        <v>3338</v>
      </c>
      <c r="D104" s="19" t="s">
        <v>3414</v>
      </c>
      <c r="E104" s="40" t="s">
        <v>3596</v>
      </c>
      <c r="F104" s="41" t="s">
        <v>3357</v>
      </c>
      <c r="G104" s="41" t="s">
        <v>3366</v>
      </c>
      <c r="H104" s="41" t="s">
        <v>3332</v>
      </c>
      <c r="I104" s="41" t="s">
        <v>3329</v>
      </c>
      <c r="J104" s="37" t="s">
        <v>3597</v>
      </c>
    </row>
    <row r="105" s="11" customFormat="1" ht="85" customHeight="1" spans="1:10">
      <c r="A105" s="21"/>
      <c r="B105" s="21"/>
      <c r="C105" s="21"/>
      <c r="D105" s="19" t="s">
        <v>3339</v>
      </c>
      <c r="E105" s="40" t="s">
        <v>3598</v>
      </c>
      <c r="F105" s="41" t="s">
        <v>3357</v>
      </c>
      <c r="G105" s="571" t="s">
        <v>3351</v>
      </c>
      <c r="H105" s="41" t="s">
        <v>3332</v>
      </c>
      <c r="I105" s="41" t="s">
        <v>3329</v>
      </c>
      <c r="J105" s="37" t="s">
        <v>3599</v>
      </c>
    </row>
    <row r="106" s="11" customFormat="1" ht="64" customHeight="1" spans="1:10">
      <c r="A106" s="21"/>
      <c r="B106" s="21"/>
      <c r="C106" s="22"/>
      <c r="D106" s="19" t="s">
        <v>3343</v>
      </c>
      <c r="E106" s="40" t="s">
        <v>3600</v>
      </c>
      <c r="F106" s="41" t="s">
        <v>3357</v>
      </c>
      <c r="G106" s="571" t="s">
        <v>3601</v>
      </c>
      <c r="H106" s="41" t="s">
        <v>3332</v>
      </c>
      <c r="I106" s="41" t="s">
        <v>3329</v>
      </c>
      <c r="J106" s="37" t="s">
        <v>3602</v>
      </c>
    </row>
    <row r="107" s="11" customFormat="1" ht="30" customHeight="1" spans="1:10">
      <c r="A107" s="22"/>
      <c r="B107" s="22"/>
      <c r="C107" s="19" t="s">
        <v>3348</v>
      </c>
      <c r="D107" s="19" t="s">
        <v>3349</v>
      </c>
      <c r="E107" s="40" t="s">
        <v>3603</v>
      </c>
      <c r="F107" s="41" t="s">
        <v>3357</v>
      </c>
      <c r="G107" s="571" t="s">
        <v>3351</v>
      </c>
      <c r="H107" s="41" t="s">
        <v>3332</v>
      </c>
      <c r="I107" s="41" t="s">
        <v>3329</v>
      </c>
      <c r="J107" s="45" t="s">
        <v>3604</v>
      </c>
    </row>
  </sheetData>
  <autoFilter ref="A4:J107">
    <extLst/>
  </autoFilter>
  <mergeCells count="48">
    <mergeCell ref="A2:J2"/>
    <mergeCell ref="A7:A12"/>
    <mergeCell ref="A13:A22"/>
    <mergeCell ref="A24:A36"/>
    <mergeCell ref="A38:A44"/>
    <mergeCell ref="A46:A57"/>
    <mergeCell ref="A59:A68"/>
    <mergeCell ref="A70:A83"/>
    <mergeCell ref="A85:A99"/>
    <mergeCell ref="A101:A107"/>
    <mergeCell ref="B7:B12"/>
    <mergeCell ref="B13:B22"/>
    <mergeCell ref="B24:B36"/>
    <mergeCell ref="B38:B44"/>
    <mergeCell ref="B46:B57"/>
    <mergeCell ref="B59:B68"/>
    <mergeCell ref="B70:B83"/>
    <mergeCell ref="B85:B99"/>
    <mergeCell ref="B101:B107"/>
    <mergeCell ref="C7:C9"/>
    <mergeCell ref="C10:C11"/>
    <mergeCell ref="C13:C19"/>
    <mergeCell ref="C20:C21"/>
    <mergeCell ref="C24:C32"/>
    <mergeCell ref="C33:C35"/>
    <mergeCell ref="C38:C40"/>
    <mergeCell ref="C41:C43"/>
    <mergeCell ref="C46:C51"/>
    <mergeCell ref="C52:C56"/>
    <mergeCell ref="C59:C63"/>
    <mergeCell ref="C64:C67"/>
    <mergeCell ref="C70:C77"/>
    <mergeCell ref="C78:C82"/>
    <mergeCell ref="C85:C95"/>
    <mergeCell ref="C96:C98"/>
    <mergeCell ref="C101:C103"/>
    <mergeCell ref="C104:C106"/>
    <mergeCell ref="D24:D32"/>
    <mergeCell ref="D47:D50"/>
    <mergeCell ref="D53:D56"/>
    <mergeCell ref="D59:D61"/>
    <mergeCell ref="D64:D66"/>
    <mergeCell ref="D70:D72"/>
    <mergeCell ref="D73:D76"/>
    <mergeCell ref="D78:D80"/>
    <mergeCell ref="D85:D91"/>
    <mergeCell ref="D92:D94"/>
    <mergeCell ref="D96:D98"/>
  </mergeCells>
  <pageMargins left="0.751388888888889" right="0.751388888888889" top="1" bottom="1" header="0.507638888888889" footer="0.507638888888889"/>
  <pageSetup paperSize="9" scale="7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8"/>
  <sheetViews>
    <sheetView zoomScale="90" zoomScaleNormal="90" workbookViewId="0">
      <selection activeCell="F6" sqref="F6"/>
    </sheetView>
  </sheetViews>
  <sheetFormatPr defaultColWidth="9" defaultRowHeight="13.5" outlineLevelRow="7" outlineLevelCol="1"/>
  <cols>
    <col min="1" max="1" width="28.5" style="2" customWidth="1"/>
    <col min="2" max="2" width="64" style="2" customWidth="1"/>
    <col min="3" max="16384" width="9" style="2"/>
  </cols>
  <sheetData>
    <row r="1" ht="32" customHeight="1" spans="1:2">
      <c r="A1" s="3" t="s">
        <v>3605</v>
      </c>
      <c r="B1" s="3"/>
    </row>
    <row r="3" ht="40" customHeight="1" spans="1:2">
      <c r="A3" s="4" t="s">
        <v>3606</v>
      </c>
      <c r="B3" s="5" t="s">
        <v>3607</v>
      </c>
    </row>
    <row r="4" ht="131.25" spans="1:2">
      <c r="A4" s="6" t="s">
        <v>3608</v>
      </c>
      <c r="B4" s="7" t="s">
        <v>3609</v>
      </c>
    </row>
    <row r="5" ht="187.5" spans="1:2">
      <c r="A5" s="6" t="s">
        <v>3610</v>
      </c>
      <c r="B5" s="8" t="s">
        <v>3611</v>
      </c>
    </row>
    <row r="6" customFormat="1" ht="225" spans="1:2">
      <c r="A6" s="6" t="s">
        <v>3612</v>
      </c>
      <c r="B6" s="8" t="s">
        <v>3613</v>
      </c>
    </row>
    <row r="7" s="1" customFormat="1" ht="150" spans="1:2">
      <c r="A7" s="9" t="s">
        <v>3614</v>
      </c>
      <c r="B7" s="10" t="s">
        <v>3615</v>
      </c>
    </row>
    <row r="8" ht="150" spans="1:2">
      <c r="A8" s="6" t="s">
        <v>3616</v>
      </c>
      <c r="B8" s="8" t="s">
        <v>3617</v>
      </c>
    </row>
  </sheetData>
  <mergeCells count="1">
    <mergeCell ref="A1:B1"/>
  </mergeCells>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G1377"/>
  <sheetViews>
    <sheetView showGridLines="0" showZeros="0" view="pageBreakPreview" zoomScaleNormal="100" workbookViewId="0">
      <pane xSplit="1" ySplit="3" topLeftCell="B1346" activePane="bottomRight" state="frozen"/>
      <selection/>
      <selection pane="topRight"/>
      <selection pane="bottomLeft"/>
      <selection pane="bottomRight" activeCell="D1346" sqref="D1346"/>
    </sheetView>
  </sheetViews>
  <sheetFormatPr defaultColWidth="9" defaultRowHeight="14.25" outlineLevelCol="6"/>
  <cols>
    <col min="1" max="1" width="11.1083333333333" style="185" customWidth="1"/>
    <col min="2" max="2" width="50.6333333333333" style="185" customWidth="1"/>
    <col min="3" max="4" width="20.6333333333333" style="185" customWidth="1"/>
    <col min="5" max="5" width="20.6333333333333" style="366" customWidth="1"/>
    <col min="6" max="6" width="4" style="185" hidden="1" customWidth="1"/>
    <col min="7" max="7" width="10" style="185" hidden="1" customWidth="1"/>
    <col min="8" max="16384" width="9" style="185"/>
  </cols>
  <sheetData>
    <row r="1" s="466" customFormat="1" ht="45" customHeight="1" spans="1:6">
      <c r="A1" s="468"/>
      <c r="B1" s="468" t="s">
        <v>138</v>
      </c>
      <c r="C1" s="468"/>
      <c r="D1" s="468"/>
      <c r="E1" s="468"/>
      <c r="F1" s="469"/>
    </row>
    <row r="2" s="260" customFormat="1" ht="20.1" customHeight="1" spans="1:5">
      <c r="A2" s="470"/>
      <c r="B2" s="471"/>
      <c r="C2" s="472"/>
      <c r="D2" s="473"/>
      <c r="E2" s="473" t="s">
        <v>2</v>
      </c>
    </row>
    <row r="3" s="186" customFormat="1" ht="45" customHeight="1" spans="1:7">
      <c r="A3" s="474" t="s">
        <v>3</v>
      </c>
      <c r="B3" s="475" t="s">
        <v>4</v>
      </c>
      <c r="C3" s="474" t="s">
        <v>133</v>
      </c>
      <c r="D3" s="474" t="s">
        <v>6</v>
      </c>
      <c r="E3" s="474" t="s">
        <v>134</v>
      </c>
      <c r="F3" s="448" t="s">
        <v>8</v>
      </c>
      <c r="G3" s="186" t="s">
        <v>139</v>
      </c>
    </row>
    <row r="4" ht="36" customHeight="1" spans="1:7">
      <c r="A4" s="476" t="s">
        <v>73</v>
      </c>
      <c r="B4" s="334" t="s">
        <v>74</v>
      </c>
      <c r="C4" s="374">
        <v>19382</v>
      </c>
      <c r="D4" s="374">
        <v>19800</v>
      </c>
      <c r="E4" s="347">
        <v>0.022</v>
      </c>
      <c r="F4" s="309" t="str">
        <f t="shared" ref="F4:F67" si="0">IF(LEN(A4)=3,"是",IF(B4&lt;&gt;"",IF(SUM(C4:D4)&lt;&gt;0,"是","否"),"是"))</f>
        <v>是</v>
      </c>
      <c r="G4" s="185" t="str">
        <f t="shared" ref="G4:G67" si="1">IF(LEN(A4)=3,"类",IF(LEN(A4)=5,"款","项"))</f>
        <v>类</v>
      </c>
    </row>
    <row r="5" ht="36" customHeight="1" spans="1:7">
      <c r="A5" s="476" t="s">
        <v>140</v>
      </c>
      <c r="B5" s="334" t="s">
        <v>141</v>
      </c>
      <c r="C5" s="374">
        <v>656</v>
      </c>
      <c r="D5" s="374">
        <v>691</v>
      </c>
      <c r="E5" s="347">
        <v>0.053</v>
      </c>
      <c r="F5" s="309" t="str">
        <f t="shared" si="0"/>
        <v>是</v>
      </c>
      <c r="G5" s="185" t="str">
        <f t="shared" si="1"/>
        <v>款</v>
      </c>
    </row>
    <row r="6" ht="36" customHeight="1" spans="1:7">
      <c r="A6" s="477" t="s">
        <v>142</v>
      </c>
      <c r="B6" s="338" t="s">
        <v>143</v>
      </c>
      <c r="C6" s="378">
        <v>464</v>
      </c>
      <c r="D6" s="378">
        <v>479</v>
      </c>
      <c r="E6" s="342">
        <v>0.032</v>
      </c>
      <c r="F6" s="309" t="str">
        <f t="shared" si="0"/>
        <v>是</v>
      </c>
      <c r="G6" s="185" t="str">
        <f t="shared" si="1"/>
        <v>项</v>
      </c>
    </row>
    <row r="7" ht="36" customHeight="1" spans="1:7">
      <c r="A7" s="477" t="s">
        <v>144</v>
      </c>
      <c r="B7" s="338" t="s">
        <v>145</v>
      </c>
      <c r="C7" s="378">
        <v>1</v>
      </c>
      <c r="D7" s="378">
        <v>2</v>
      </c>
      <c r="E7" s="342">
        <v>1</v>
      </c>
      <c r="F7" s="309" t="str">
        <f t="shared" si="0"/>
        <v>是</v>
      </c>
      <c r="G7" s="185" t="str">
        <f t="shared" si="1"/>
        <v>项</v>
      </c>
    </row>
    <row r="8" ht="36" customHeight="1" spans="1:7">
      <c r="A8" s="477" t="s">
        <v>146</v>
      </c>
      <c r="B8" s="338" t="s">
        <v>147</v>
      </c>
      <c r="C8" s="378"/>
      <c r="D8" s="378"/>
      <c r="E8" s="342"/>
      <c r="F8" s="309" t="str">
        <f t="shared" si="0"/>
        <v>否</v>
      </c>
      <c r="G8" s="185" t="str">
        <f t="shared" si="1"/>
        <v>项</v>
      </c>
    </row>
    <row r="9" ht="36" customHeight="1" spans="1:7">
      <c r="A9" s="477" t="s">
        <v>148</v>
      </c>
      <c r="B9" s="338" t="s">
        <v>149</v>
      </c>
      <c r="C9" s="378">
        <v>43</v>
      </c>
      <c r="D9" s="378">
        <v>50</v>
      </c>
      <c r="E9" s="342">
        <v>0.163</v>
      </c>
      <c r="F9" s="309" t="str">
        <f t="shared" si="0"/>
        <v>是</v>
      </c>
      <c r="G9" s="185" t="str">
        <f t="shared" si="1"/>
        <v>项</v>
      </c>
    </row>
    <row r="10" ht="36" customHeight="1" spans="1:7">
      <c r="A10" s="477" t="s">
        <v>150</v>
      </c>
      <c r="B10" s="338" t="s">
        <v>151</v>
      </c>
      <c r="C10" s="378"/>
      <c r="D10" s="378"/>
      <c r="E10" s="342"/>
      <c r="F10" s="309" t="str">
        <f t="shared" si="0"/>
        <v>否</v>
      </c>
      <c r="G10" s="185" t="str">
        <f t="shared" si="1"/>
        <v>项</v>
      </c>
    </row>
    <row r="11" ht="36" customHeight="1" spans="1:7">
      <c r="A11" s="477" t="s">
        <v>152</v>
      </c>
      <c r="B11" s="338" t="s">
        <v>153</v>
      </c>
      <c r="C11" s="378"/>
      <c r="D11" s="378"/>
      <c r="E11" s="342"/>
      <c r="F11" s="309" t="str">
        <f t="shared" si="0"/>
        <v>否</v>
      </c>
      <c r="G11" s="185" t="str">
        <f t="shared" si="1"/>
        <v>项</v>
      </c>
    </row>
    <row r="12" ht="36" customHeight="1" spans="1:7">
      <c r="A12" s="477" t="s">
        <v>154</v>
      </c>
      <c r="B12" s="338" t="s">
        <v>155</v>
      </c>
      <c r="C12" s="378">
        <v>30</v>
      </c>
      <c r="D12" s="378">
        <v>30</v>
      </c>
      <c r="E12" s="342">
        <f>IF(C12&gt;0,D12/C12-1,IF(C12&lt;0,-(D12/C12-1),""))</f>
        <v>0</v>
      </c>
      <c r="F12" s="309" t="str">
        <f t="shared" si="0"/>
        <v>是</v>
      </c>
      <c r="G12" s="185" t="str">
        <f t="shared" si="1"/>
        <v>项</v>
      </c>
    </row>
    <row r="13" ht="36" customHeight="1" spans="1:7">
      <c r="A13" s="477" t="s">
        <v>156</v>
      </c>
      <c r="B13" s="338" t="s">
        <v>157</v>
      </c>
      <c r="C13" s="378">
        <v>111</v>
      </c>
      <c r="D13" s="378">
        <v>120</v>
      </c>
      <c r="E13" s="342">
        <v>0.081</v>
      </c>
      <c r="F13" s="309" t="str">
        <f t="shared" si="0"/>
        <v>是</v>
      </c>
      <c r="G13" s="185" t="str">
        <f t="shared" si="1"/>
        <v>项</v>
      </c>
    </row>
    <row r="14" ht="36" customHeight="1" spans="1:7">
      <c r="A14" s="477" t="s">
        <v>158</v>
      </c>
      <c r="B14" s="338" t="s">
        <v>159</v>
      </c>
      <c r="C14" s="378"/>
      <c r="D14" s="378"/>
      <c r="E14" s="342"/>
      <c r="F14" s="309" t="str">
        <f t="shared" si="0"/>
        <v>否</v>
      </c>
      <c r="G14" s="185" t="str">
        <f t="shared" si="1"/>
        <v>项</v>
      </c>
    </row>
    <row r="15" ht="36" customHeight="1" spans="1:7">
      <c r="A15" s="477" t="s">
        <v>160</v>
      </c>
      <c r="B15" s="338" t="s">
        <v>161</v>
      </c>
      <c r="C15" s="378"/>
      <c r="D15" s="378"/>
      <c r="E15" s="342"/>
      <c r="F15" s="309" t="str">
        <f t="shared" si="0"/>
        <v>否</v>
      </c>
      <c r="G15" s="185" t="str">
        <f t="shared" si="1"/>
        <v>项</v>
      </c>
    </row>
    <row r="16" ht="36" customHeight="1" spans="1:7">
      <c r="A16" s="477" t="s">
        <v>162</v>
      </c>
      <c r="B16" s="338" t="s">
        <v>163</v>
      </c>
      <c r="C16" s="378">
        <v>7</v>
      </c>
      <c r="D16" s="378">
        <v>10</v>
      </c>
      <c r="E16" s="342">
        <v>0.429</v>
      </c>
      <c r="F16" s="309" t="str">
        <f t="shared" si="0"/>
        <v>是</v>
      </c>
      <c r="G16" s="185" t="str">
        <f t="shared" si="1"/>
        <v>项</v>
      </c>
    </row>
    <row r="17" ht="36" customHeight="1" spans="1:7">
      <c r="A17" s="476" t="s">
        <v>164</v>
      </c>
      <c r="B17" s="334" t="s">
        <v>165</v>
      </c>
      <c r="C17" s="374">
        <v>520</v>
      </c>
      <c r="D17" s="374">
        <v>537</v>
      </c>
      <c r="E17" s="347">
        <v>0.033</v>
      </c>
      <c r="F17" s="309" t="str">
        <f t="shared" si="0"/>
        <v>是</v>
      </c>
      <c r="G17" s="185" t="str">
        <f t="shared" si="1"/>
        <v>款</v>
      </c>
    </row>
    <row r="18" ht="36" customHeight="1" spans="1:7">
      <c r="A18" s="477" t="s">
        <v>166</v>
      </c>
      <c r="B18" s="338" t="s">
        <v>143</v>
      </c>
      <c r="C18" s="378">
        <v>459</v>
      </c>
      <c r="D18" s="378">
        <v>470</v>
      </c>
      <c r="E18" s="342">
        <v>0.024</v>
      </c>
      <c r="F18" s="309" t="str">
        <f t="shared" si="0"/>
        <v>是</v>
      </c>
      <c r="G18" s="185" t="str">
        <f t="shared" si="1"/>
        <v>项</v>
      </c>
    </row>
    <row r="19" ht="36" customHeight="1" spans="1:7">
      <c r="A19" s="477" t="s">
        <v>167</v>
      </c>
      <c r="B19" s="338" t="s">
        <v>145</v>
      </c>
      <c r="C19" s="378">
        <v>2</v>
      </c>
      <c r="D19" s="378">
        <v>2</v>
      </c>
      <c r="E19" s="342">
        <v>0</v>
      </c>
      <c r="F19" s="309" t="str">
        <f t="shared" si="0"/>
        <v>是</v>
      </c>
      <c r="G19" s="185" t="str">
        <f t="shared" si="1"/>
        <v>项</v>
      </c>
    </row>
    <row r="20" ht="36" customHeight="1" spans="1:7">
      <c r="A20" s="477" t="s">
        <v>168</v>
      </c>
      <c r="B20" s="338" t="s">
        <v>147</v>
      </c>
      <c r="C20" s="378"/>
      <c r="D20" s="378"/>
      <c r="E20" s="342"/>
      <c r="F20" s="309" t="str">
        <f t="shared" si="0"/>
        <v>否</v>
      </c>
      <c r="G20" s="185" t="str">
        <f t="shared" si="1"/>
        <v>项</v>
      </c>
    </row>
    <row r="21" ht="36" customHeight="1" spans="1:7">
      <c r="A21" s="477" t="s">
        <v>169</v>
      </c>
      <c r="B21" s="338" t="s">
        <v>170</v>
      </c>
      <c r="C21" s="378">
        <v>9</v>
      </c>
      <c r="D21" s="378">
        <v>10</v>
      </c>
      <c r="E21" s="342">
        <v>0.111</v>
      </c>
      <c r="F21" s="309" t="str">
        <f t="shared" si="0"/>
        <v>是</v>
      </c>
      <c r="G21" s="185" t="str">
        <f t="shared" si="1"/>
        <v>项</v>
      </c>
    </row>
    <row r="22" ht="36" customHeight="1" spans="1:7">
      <c r="A22" s="477" t="s">
        <v>171</v>
      </c>
      <c r="B22" s="338" t="s">
        <v>172</v>
      </c>
      <c r="C22" s="378">
        <v>22</v>
      </c>
      <c r="D22" s="378">
        <v>25</v>
      </c>
      <c r="E22" s="342">
        <v>0.136</v>
      </c>
      <c r="F22" s="309" t="str">
        <f t="shared" si="0"/>
        <v>是</v>
      </c>
      <c r="G22" s="185" t="str">
        <f t="shared" si="1"/>
        <v>项</v>
      </c>
    </row>
    <row r="23" ht="36" customHeight="1" spans="1:7">
      <c r="A23" s="477" t="s">
        <v>173</v>
      </c>
      <c r="B23" s="338" t="s">
        <v>174</v>
      </c>
      <c r="C23" s="378"/>
      <c r="D23" s="378"/>
      <c r="E23" s="342"/>
      <c r="F23" s="309" t="str">
        <f t="shared" si="0"/>
        <v>否</v>
      </c>
      <c r="G23" s="185" t="str">
        <f t="shared" si="1"/>
        <v>项</v>
      </c>
    </row>
    <row r="24" ht="36" customHeight="1" spans="1:7">
      <c r="A24" s="477" t="s">
        <v>175</v>
      </c>
      <c r="B24" s="338" t="s">
        <v>161</v>
      </c>
      <c r="C24" s="378"/>
      <c r="D24" s="378"/>
      <c r="E24" s="342"/>
      <c r="F24" s="309" t="str">
        <f t="shared" si="0"/>
        <v>否</v>
      </c>
      <c r="G24" s="185" t="str">
        <f t="shared" si="1"/>
        <v>项</v>
      </c>
    </row>
    <row r="25" ht="36" customHeight="1" spans="1:7">
      <c r="A25" s="477" t="s">
        <v>176</v>
      </c>
      <c r="B25" s="338" t="s">
        <v>177</v>
      </c>
      <c r="C25" s="378">
        <v>28</v>
      </c>
      <c r="D25" s="378">
        <v>30</v>
      </c>
      <c r="E25" s="342">
        <v>0.071</v>
      </c>
      <c r="F25" s="309" t="str">
        <f t="shared" si="0"/>
        <v>是</v>
      </c>
      <c r="G25" s="185" t="str">
        <f t="shared" si="1"/>
        <v>项</v>
      </c>
    </row>
    <row r="26" ht="36" customHeight="1" spans="1:7">
      <c r="A26" s="476" t="s">
        <v>178</v>
      </c>
      <c r="B26" s="334" t="s">
        <v>179</v>
      </c>
      <c r="C26" s="374">
        <v>6497</v>
      </c>
      <c r="D26" s="374">
        <v>6868</v>
      </c>
      <c r="E26" s="347">
        <v>0.057</v>
      </c>
      <c r="F26" s="309" t="str">
        <f t="shared" si="0"/>
        <v>是</v>
      </c>
      <c r="G26" s="185" t="str">
        <f t="shared" si="1"/>
        <v>款</v>
      </c>
    </row>
    <row r="27" ht="36" customHeight="1" spans="1:7">
      <c r="A27" s="477" t="s">
        <v>180</v>
      </c>
      <c r="B27" s="338" t="s">
        <v>143</v>
      </c>
      <c r="C27" s="378">
        <v>4759</v>
      </c>
      <c r="D27" s="378">
        <v>4181</v>
      </c>
      <c r="E27" s="342">
        <v>-0.121</v>
      </c>
      <c r="F27" s="309" t="str">
        <f t="shared" si="0"/>
        <v>是</v>
      </c>
      <c r="G27" s="185" t="str">
        <f t="shared" si="1"/>
        <v>项</v>
      </c>
    </row>
    <row r="28" ht="36" customHeight="1" spans="1:7">
      <c r="A28" s="477" t="s">
        <v>181</v>
      </c>
      <c r="B28" s="338" t="s">
        <v>145</v>
      </c>
      <c r="C28" s="378">
        <v>79</v>
      </c>
      <c r="D28" s="378">
        <v>101</v>
      </c>
      <c r="E28" s="342">
        <v>0.278</v>
      </c>
      <c r="F28" s="309" t="str">
        <f t="shared" si="0"/>
        <v>是</v>
      </c>
      <c r="G28" s="185" t="str">
        <f t="shared" si="1"/>
        <v>项</v>
      </c>
    </row>
    <row r="29" ht="36" customHeight="1" spans="1:7">
      <c r="A29" s="477" t="s">
        <v>182</v>
      </c>
      <c r="B29" s="338" t="s">
        <v>147</v>
      </c>
      <c r="C29" s="378"/>
      <c r="D29" s="378"/>
      <c r="E29" s="342"/>
      <c r="F29" s="309" t="str">
        <f t="shared" si="0"/>
        <v>否</v>
      </c>
      <c r="G29" s="185" t="str">
        <f t="shared" si="1"/>
        <v>项</v>
      </c>
    </row>
    <row r="30" ht="36" customHeight="1" spans="1:7">
      <c r="A30" s="477" t="s">
        <v>183</v>
      </c>
      <c r="B30" s="338" t="s">
        <v>184</v>
      </c>
      <c r="C30" s="378"/>
      <c r="D30" s="378"/>
      <c r="E30" s="342"/>
      <c r="F30" s="309" t="str">
        <f t="shared" si="0"/>
        <v>否</v>
      </c>
      <c r="G30" s="185" t="str">
        <f t="shared" si="1"/>
        <v>项</v>
      </c>
    </row>
    <row r="31" ht="36" customHeight="1" spans="1:7">
      <c r="A31" s="477" t="s">
        <v>185</v>
      </c>
      <c r="B31" s="338" t="s">
        <v>186</v>
      </c>
      <c r="C31" s="378"/>
      <c r="D31" s="409">
        <v>100</v>
      </c>
      <c r="E31" s="342"/>
      <c r="F31" s="309" t="str">
        <f t="shared" si="0"/>
        <v>是</v>
      </c>
      <c r="G31" s="185" t="str">
        <f t="shared" si="1"/>
        <v>项</v>
      </c>
    </row>
    <row r="32" ht="36" customHeight="1" spans="1:7">
      <c r="A32" s="477" t="s">
        <v>187</v>
      </c>
      <c r="B32" s="338" t="s">
        <v>188</v>
      </c>
      <c r="C32" s="378">
        <v>0</v>
      </c>
      <c r="D32" s="378">
        <v>0</v>
      </c>
      <c r="E32" s="342" t="str">
        <f>IF(C32&gt;0,D32/C32-1,IF(C32&lt;0,-(D32/C32-1),""))</f>
        <v/>
      </c>
      <c r="F32" s="309" t="str">
        <f t="shared" si="0"/>
        <v>否</v>
      </c>
      <c r="G32" s="185" t="str">
        <f t="shared" si="1"/>
        <v>项</v>
      </c>
    </row>
    <row r="33" ht="36" customHeight="1" spans="1:7">
      <c r="A33" s="477" t="s">
        <v>189</v>
      </c>
      <c r="B33" s="338" t="s">
        <v>190</v>
      </c>
      <c r="C33" s="378">
        <v>27</v>
      </c>
      <c r="D33" s="378">
        <v>0</v>
      </c>
      <c r="E33" s="342">
        <v>-1</v>
      </c>
      <c r="F33" s="309" t="str">
        <f t="shared" si="0"/>
        <v>是</v>
      </c>
      <c r="G33" s="185" t="str">
        <f t="shared" si="1"/>
        <v>项</v>
      </c>
    </row>
    <row r="34" ht="36" customHeight="1" spans="1:7">
      <c r="A34" s="477" t="s">
        <v>191</v>
      </c>
      <c r="B34" s="338" t="s">
        <v>192</v>
      </c>
      <c r="C34" s="378"/>
      <c r="D34" s="378"/>
      <c r="E34" s="342"/>
      <c r="F34" s="309" t="str">
        <f t="shared" si="0"/>
        <v>否</v>
      </c>
      <c r="G34" s="185" t="str">
        <f t="shared" si="1"/>
        <v>项</v>
      </c>
    </row>
    <row r="35" ht="36" customHeight="1" spans="1:7">
      <c r="A35" s="477" t="s">
        <v>193</v>
      </c>
      <c r="B35" s="338" t="s">
        <v>161</v>
      </c>
      <c r="C35" s="378">
        <v>839</v>
      </c>
      <c r="D35" s="378">
        <v>1728</v>
      </c>
      <c r="E35" s="342">
        <v>1.06</v>
      </c>
      <c r="F35" s="309" t="str">
        <f t="shared" si="0"/>
        <v>是</v>
      </c>
      <c r="G35" s="185" t="str">
        <f t="shared" si="1"/>
        <v>项</v>
      </c>
    </row>
    <row r="36" ht="36" customHeight="1" spans="1:7">
      <c r="A36" s="478" t="s">
        <v>194</v>
      </c>
      <c r="B36" s="338" t="s">
        <v>195</v>
      </c>
      <c r="C36" s="378">
        <v>793</v>
      </c>
      <c r="D36" s="378">
        <v>758</v>
      </c>
      <c r="E36" s="342">
        <v>-0.044</v>
      </c>
      <c r="F36" s="309" t="str">
        <f t="shared" si="0"/>
        <v>是</v>
      </c>
      <c r="G36" s="185" t="str">
        <f t="shared" si="1"/>
        <v>项</v>
      </c>
    </row>
    <row r="37" ht="36" customHeight="1" spans="1:7">
      <c r="A37" s="476" t="s">
        <v>196</v>
      </c>
      <c r="B37" s="334" t="s">
        <v>197</v>
      </c>
      <c r="C37" s="374">
        <v>513</v>
      </c>
      <c r="D37" s="374">
        <v>515</v>
      </c>
      <c r="E37" s="347">
        <v>0.004</v>
      </c>
      <c r="F37" s="309" t="str">
        <f t="shared" si="0"/>
        <v>是</v>
      </c>
      <c r="G37" s="185" t="str">
        <f t="shared" si="1"/>
        <v>款</v>
      </c>
    </row>
    <row r="38" ht="36" customHeight="1" spans="1:7">
      <c r="A38" s="477" t="s">
        <v>198</v>
      </c>
      <c r="B38" s="338" t="s">
        <v>143</v>
      </c>
      <c r="C38" s="378">
        <v>407</v>
      </c>
      <c r="D38" s="378">
        <v>418</v>
      </c>
      <c r="E38" s="342">
        <v>0.027</v>
      </c>
      <c r="F38" s="309" t="str">
        <f t="shared" si="0"/>
        <v>是</v>
      </c>
      <c r="G38" s="185" t="str">
        <f t="shared" si="1"/>
        <v>项</v>
      </c>
    </row>
    <row r="39" ht="36" customHeight="1" spans="1:7">
      <c r="A39" s="477" t="s">
        <v>199</v>
      </c>
      <c r="B39" s="338" t="s">
        <v>145</v>
      </c>
      <c r="C39" s="378"/>
      <c r="D39" s="378"/>
      <c r="E39" s="342"/>
      <c r="F39" s="309" t="str">
        <f t="shared" si="0"/>
        <v>否</v>
      </c>
      <c r="G39" s="185" t="str">
        <f t="shared" si="1"/>
        <v>项</v>
      </c>
    </row>
    <row r="40" ht="36" customHeight="1" spans="1:7">
      <c r="A40" s="477" t="s">
        <v>200</v>
      </c>
      <c r="B40" s="338" t="s">
        <v>147</v>
      </c>
      <c r="C40" s="378"/>
      <c r="D40" s="378"/>
      <c r="E40" s="342"/>
      <c r="F40" s="309" t="str">
        <f t="shared" si="0"/>
        <v>否</v>
      </c>
      <c r="G40" s="185" t="str">
        <f t="shared" si="1"/>
        <v>项</v>
      </c>
    </row>
    <row r="41" ht="36" customHeight="1" spans="1:7">
      <c r="A41" s="477" t="s">
        <v>201</v>
      </c>
      <c r="B41" s="338" t="s">
        <v>202</v>
      </c>
      <c r="C41" s="378"/>
      <c r="D41" s="378"/>
      <c r="E41" s="342"/>
      <c r="F41" s="309" t="str">
        <f t="shared" si="0"/>
        <v>否</v>
      </c>
      <c r="G41" s="185" t="str">
        <f t="shared" si="1"/>
        <v>项</v>
      </c>
    </row>
    <row r="42" ht="36" customHeight="1" spans="1:7">
      <c r="A42" s="477" t="s">
        <v>203</v>
      </c>
      <c r="B42" s="338" t="s">
        <v>204</v>
      </c>
      <c r="C42" s="378"/>
      <c r="D42" s="378"/>
      <c r="E42" s="342"/>
      <c r="F42" s="309" t="str">
        <f t="shared" si="0"/>
        <v>否</v>
      </c>
      <c r="G42" s="185" t="str">
        <f t="shared" si="1"/>
        <v>项</v>
      </c>
    </row>
    <row r="43" ht="36" customHeight="1" spans="1:7">
      <c r="A43" s="477" t="s">
        <v>205</v>
      </c>
      <c r="B43" s="338" t="s">
        <v>206</v>
      </c>
      <c r="C43" s="378"/>
      <c r="D43" s="378"/>
      <c r="E43" s="342"/>
      <c r="F43" s="309" t="str">
        <f t="shared" si="0"/>
        <v>否</v>
      </c>
      <c r="G43" s="185" t="str">
        <f t="shared" si="1"/>
        <v>项</v>
      </c>
    </row>
    <row r="44" ht="36" customHeight="1" spans="1:7">
      <c r="A44" s="477" t="s">
        <v>207</v>
      </c>
      <c r="B44" s="338" t="s">
        <v>208</v>
      </c>
      <c r="C44" s="378"/>
      <c r="D44" s="378"/>
      <c r="E44" s="342"/>
      <c r="F44" s="309" t="str">
        <f t="shared" si="0"/>
        <v>否</v>
      </c>
      <c r="G44" s="185" t="str">
        <f t="shared" si="1"/>
        <v>项</v>
      </c>
    </row>
    <row r="45" ht="36" customHeight="1" spans="1:7">
      <c r="A45" s="477" t="s">
        <v>209</v>
      </c>
      <c r="B45" s="338" t="s">
        <v>210</v>
      </c>
      <c r="C45" s="378">
        <v>44</v>
      </c>
      <c r="D45" s="378">
        <v>47</v>
      </c>
      <c r="E45" s="342">
        <v>0.068</v>
      </c>
      <c r="F45" s="309" t="str">
        <f t="shared" si="0"/>
        <v>是</v>
      </c>
      <c r="G45" s="185" t="str">
        <f t="shared" si="1"/>
        <v>项</v>
      </c>
    </row>
    <row r="46" ht="36" customHeight="1" spans="1:7">
      <c r="A46" s="477" t="s">
        <v>211</v>
      </c>
      <c r="B46" s="338" t="s">
        <v>161</v>
      </c>
      <c r="C46" s="378"/>
      <c r="D46" s="378"/>
      <c r="E46" s="342"/>
      <c r="F46" s="309" t="str">
        <f t="shared" si="0"/>
        <v>否</v>
      </c>
      <c r="G46" s="185" t="str">
        <f t="shared" si="1"/>
        <v>项</v>
      </c>
    </row>
    <row r="47" ht="36" customHeight="1" spans="1:7">
      <c r="A47" s="477" t="s">
        <v>212</v>
      </c>
      <c r="B47" s="338" t="s">
        <v>213</v>
      </c>
      <c r="C47" s="378">
        <v>62</v>
      </c>
      <c r="D47" s="378">
        <v>50</v>
      </c>
      <c r="E47" s="342">
        <v>-0.194</v>
      </c>
      <c r="F47" s="309" t="str">
        <f t="shared" si="0"/>
        <v>是</v>
      </c>
      <c r="G47" s="185" t="str">
        <f t="shared" si="1"/>
        <v>项</v>
      </c>
    </row>
    <row r="48" ht="36" customHeight="1" spans="1:7">
      <c r="A48" s="476" t="s">
        <v>214</v>
      </c>
      <c r="B48" s="334" t="s">
        <v>215</v>
      </c>
      <c r="C48" s="374">
        <v>366</v>
      </c>
      <c r="D48" s="374">
        <v>454</v>
      </c>
      <c r="E48" s="347">
        <v>0.24</v>
      </c>
      <c r="F48" s="309" t="str">
        <f t="shared" si="0"/>
        <v>是</v>
      </c>
      <c r="G48" s="185" t="str">
        <f t="shared" si="1"/>
        <v>款</v>
      </c>
    </row>
    <row r="49" ht="36" customHeight="1" spans="1:7">
      <c r="A49" s="477" t="s">
        <v>216</v>
      </c>
      <c r="B49" s="338" t="s">
        <v>143</v>
      </c>
      <c r="C49" s="378">
        <v>185</v>
      </c>
      <c r="D49" s="378">
        <v>176</v>
      </c>
      <c r="E49" s="342">
        <v>-0.049</v>
      </c>
      <c r="F49" s="309" t="str">
        <f t="shared" si="0"/>
        <v>是</v>
      </c>
      <c r="G49" s="185" t="str">
        <f t="shared" si="1"/>
        <v>项</v>
      </c>
    </row>
    <row r="50" ht="36" customHeight="1" spans="1:7">
      <c r="A50" s="477" t="s">
        <v>217</v>
      </c>
      <c r="B50" s="338" t="s">
        <v>145</v>
      </c>
      <c r="C50" s="378"/>
      <c r="D50" s="378"/>
      <c r="E50" s="342"/>
      <c r="F50" s="309" t="str">
        <f t="shared" si="0"/>
        <v>否</v>
      </c>
      <c r="G50" s="185" t="str">
        <f t="shared" si="1"/>
        <v>项</v>
      </c>
    </row>
    <row r="51" ht="36" customHeight="1" spans="1:7">
      <c r="A51" s="477" t="s">
        <v>218</v>
      </c>
      <c r="B51" s="338" t="s">
        <v>147</v>
      </c>
      <c r="C51" s="378"/>
      <c r="D51" s="378"/>
      <c r="E51" s="342"/>
      <c r="F51" s="309" t="str">
        <f t="shared" si="0"/>
        <v>否</v>
      </c>
      <c r="G51" s="185" t="str">
        <f t="shared" si="1"/>
        <v>项</v>
      </c>
    </row>
    <row r="52" ht="36" customHeight="1" spans="1:7">
      <c r="A52" s="477" t="s">
        <v>219</v>
      </c>
      <c r="B52" s="338" t="s">
        <v>220</v>
      </c>
      <c r="C52" s="378">
        <v>0</v>
      </c>
      <c r="D52" s="378">
        <v>0</v>
      </c>
      <c r="E52" s="342" t="str">
        <f>IF(C52&gt;0,D52/C52-1,IF(C52&lt;0,-(D52/C52-1),""))</f>
        <v/>
      </c>
      <c r="F52" s="309" t="str">
        <f t="shared" si="0"/>
        <v>否</v>
      </c>
      <c r="G52" s="185" t="str">
        <f t="shared" si="1"/>
        <v>项</v>
      </c>
    </row>
    <row r="53" ht="36" customHeight="1" spans="1:7">
      <c r="A53" s="477" t="s">
        <v>221</v>
      </c>
      <c r="B53" s="338" t="s">
        <v>222</v>
      </c>
      <c r="C53" s="378">
        <v>0</v>
      </c>
      <c r="D53" s="378">
        <v>0</v>
      </c>
      <c r="E53" s="342" t="str">
        <f>IF(C53&gt;0,D53/C53-1,IF(C53&lt;0,-(D53/C53-1),""))</f>
        <v/>
      </c>
      <c r="F53" s="309" t="str">
        <f t="shared" si="0"/>
        <v>否</v>
      </c>
      <c r="G53" s="185" t="str">
        <f t="shared" si="1"/>
        <v>项</v>
      </c>
    </row>
    <row r="54" ht="36" customHeight="1" spans="1:7">
      <c r="A54" s="477" t="s">
        <v>223</v>
      </c>
      <c r="B54" s="338" t="s">
        <v>224</v>
      </c>
      <c r="C54" s="378">
        <v>0</v>
      </c>
      <c r="D54" s="378">
        <v>0</v>
      </c>
      <c r="E54" s="342" t="str">
        <f>IF(C54&gt;0,D54/C54-1,IF(C54&lt;0,-(D54/C54-1),""))</f>
        <v/>
      </c>
      <c r="F54" s="309" t="str">
        <f t="shared" si="0"/>
        <v>否</v>
      </c>
      <c r="G54" s="185" t="str">
        <f t="shared" si="1"/>
        <v>项</v>
      </c>
    </row>
    <row r="55" ht="36" customHeight="1" spans="1:7">
      <c r="A55" s="477" t="s">
        <v>225</v>
      </c>
      <c r="B55" s="338" t="s">
        <v>226</v>
      </c>
      <c r="C55" s="378">
        <v>16</v>
      </c>
      <c r="D55" s="378">
        <v>80</v>
      </c>
      <c r="E55" s="342">
        <v>4</v>
      </c>
      <c r="F55" s="309" t="str">
        <f t="shared" si="0"/>
        <v>是</v>
      </c>
      <c r="G55" s="185" t="str">
        <f t="shared" si="1"/>
        <v>项</v>
      </c>
    </row>
    <row r="56" ht="36" customHeight="1" spans="1:7">
      <c r="A56" s="477" t="s">
        <v>227</v>
      </c>
      <c r="B56" s="338" t="s">
        <v>228</v>
      </c>
      <c r="C56" s="378">
        <v>43</v>
      </c>
      <c r="D56" s="378">
        <v>71</v>
      </c>
      <c r="E56" s="342">
        <v>0.651</v>
      </c>
      <c r="F56" s="309" t="str">
        <f t="shared" si="0"/>
        <v>是</v>
      </c>
      <c r="G56" s="185" t="str">
        <f t="shared" si="1"/>
        <v>项</v>
      </c>
    </row>
    <row r="57" ht="36" customHeight="1" spans="1:7">
      <c r="A57" s="477" t="s">
        <v>229</v>
      </c>
      <c r="B57" s="338" t="s">
        <v>161</v>
      </c>
      <c r="C57" s="378">
        <v>122</v>
      </c>
      <c r="D57" s="378">
        <v>127</v>
      </c>
      <c r="E57" s="342">
        <v>0.041</v>
      </c>
      <c r="F57" s="309" t="str">
        <f t="shared" si="0"/>
        <v>是</v>
      </c>
      <c r="G57" s="185" t="str">
        <f t="shared" si="1"/>
        <v>项</v>
      </c>
    </row>
    <row r="58" ht="36" customHeight="1" spans="1:7">
      <c r="A58" s="477" t="s">
        <v>230</v>
      </c>
      <c r="B58" s="338" t="s">
        <v>231</v>
      </c>
      <c r="C58" s="378"/>
      <c r="D58" s="378"/>
      <c r="E58" s="342"/>
      <c r="F58" s="309" t="str">
        <f t="shared" si="0"/>
        <v>否</v>
      </c>
      <c r="G58" s="185" t="str">
        <f t="shared" si="1"/>
        <v>项</v>
      </c>
    </row>
    <row r="59" ht="36" customHeight="1" spans="1:7">
      <c r="A59" s="476" t="s">
        <v>232</v>
      </c>
      <c r="B59" s="334" t="s">
        <v>233</v>
      </c>
      <c r="C59" s="374">
        <v>1317</v>
      </c>
      <c r="D59" s="374">
        <v>1536</v>
      </c>
      <c r="E59" s="347">
        <v>0.166</v>
      </c>
      <c r="F59" s="309" t="str">
        <f t="shared" si="0"/>
        <v>是</v>
      </c>
      <c r="G59" s="185" t="str">
        <f t="shared" si="1"/>
        <v>款</v>
      </c>
    </row>
    <row r="60" ht="36" customHeight="1" spans="1:7">
      <c r="A60" s="477" t="s">
        <v>234</v>
      </c>
      <c r="B60" s="338" t="s">
        <v>143</v>
      </c>
      <c r="C60" s="378">
        <v>583</v>
      </c>
      <c r="D60" s="378">
        <v>588</v>
      </c>
      <c r="E60" s="342">
        <v>0.009</v>
      </c>
      <c r="F60" s="309" t="str">
        <f t="shared" si="0"/>
        <v>是</v>
      </c>
      <c r="G60" s="185" t="str">
        <f t="shared" si="1"/>
        <v>项</v>
      </c>
    </row>
    <row r="61" ht="36" customHeight="1" spans="1:7">
      <c r="A61" s="477" t="s">
        <v>235</v>
      </c>
      <c r="B61" s="338" t="s">
        <v>145</v>
      </c>
      <c r="C61" s="378"/>
      <c r="D61" s="378"/>
      <c r="E61" s="342"/>
      <c r="F61" s="309" t="str">
        <f t="shared" si="0"/>
        <v>否</v>
      </c>
      <c r="G61" s="185" t="str">
        <f t="shared" si="1"/>
        <v>项</v>
      </c>
    </row>
    <row r="62" ht="36" customHeight="1" spans="1:7">
      <c r="A62" s="477" t="s">
        <v>236</v>
      </c>
      <c r="B62" s="338" t="s">
        <v>147</v>
      </c>
      <c r="C62" s="378"/>
      <c r="D62" s="378"/>
      <c r="E62" s="342"/>
      <c r="F62" s="309" t="str">
        <f t="shared" si="0"/>
        <v>否</v>
      </c>
      <c r="G62" s="185" t="str">
        <f t="shared" si="1"/>
        <v>项</v>
      </c>
    </row>
    <row r="63" ht="36" customHeight="1" spans="1:7">
      <c r="A63" s="477" t="s">
        <v>237</v>
      </c>
      <c r="B63" s="338" t="s">
        <v>238</v>
      </c>
      <c r="C63" s="378"/>
      <c r="D63" s="378"/>
      <c r="E63" s="342"/>
      <c r="F63" s="309" t="str">
        <f t="shared" si="0"/>
        <v>否</v>
      </c>
      <c r="G63" s="185" t="str">
        <f t="shared" si="1"/>
        <v>项</v>
      </c>
    </row>
    <row r="64" ht="36" customHeight="1" spans="1:7">
      <c r="A64" s="477" t="s">
        <v>239</v>
      </c>
      <c r="B64" s="338" t="s">
        <v>240</v>
      </c>
      <c r="C64" s="378"/>
      <c r="D64" s="378"/>
      <c r="E64" s="342"/>
      <c r="F64" s="309" t="str">
        <f t="shared" si="0"/>
        <v>否</v>
      </c>
      <c r="G64" s="185" t="str">
        <f t="shared" si="1"/>
        <v>项</v>
      </c>
    </row>
    <row r="65" ht="36" customHeight="1" spans="1:7">
      <c r="A65" s="477" t="s">
        <v>241</v>
      </c>
      <c r="B65" s="338" t="s">
        <v>242</v>
      </c>
      <c r="C65" s="378"/>
      <c r="D65" s="378"/>
      <c r="E65" s="342"/>
      <c r="F65" s="309" t="str">
        <f t="shared" si="0"/>
        <v>否</v>
      </c>
      <c r="G65" s="185" t="str">
        <f t="shared" si="1"/>
        <v>项</v>
      </c>
    </row>
    <row r="66" ht="36" customHeight="1" spans="1:7">
      <c r="A66" s="477" t="s">
        <v>243</v>
      </c>
      <c r="B66" s="338" t="s">
        <v>244</v>
      </c>
      <c r="C66" s="378"/>
      <c r="D66" s="378"/>
      <c r="E66" s="342"/>
      <c r="F66" s="309" t="str">
        <f t="shared" si="0"/>
        <v>否</v>
      </c>
      <c r="G66" s="185" t="str">
        <f t="shared" si="1"/>
        <v>项</v>
      </c>
    </row>
    <row r="67" ht="36" customHeight="1" spans="1:7">
      <c r="A67" s="477" t="s">
        <v>245</v>
      </c>
      <c r="B67" s="338" t="s">
        <v>246</v>
      </c>
      <c r="C67" s="378"/>
      <c r="D67" s="378"/>
      <c r="E67" s="342"/>
      <c r="F67" s="309" t="str">
        <f t="shared" si="0"/>
        <v>否</v>
      </c>
      <c r="G67" s="185" t="str">
        <f t="shared" si="1"/>
        <v>项</v>
      </c>
    </row>
    <row r="68" ht="36" customHeight="1" spans="1:7">
      <c r="A68" s="477" t="s">
        <v>247</v>
      </c>
      <c r="B68" s="338" t="s">
        <v>161</v>
      </c>
      <c r="C68" s="378">
        <v>589</v>
      </c>
      <c r="D68" s="378">
        <v>848</v>
      </c>
      <c r="E68" s="342">
        <v>0.44</v>
      </c>
      <c r="F68" s="309" t="str">
        <f t="shared" ref="F68:F131" si="2">IF(LEN(A68)=3,"是",IF(B68&lt;&gt;"",IF(SUM(C68:D68)&lt;&gt;0,"是","否"),"是"))</f>
        <v>是</v>
      </c>
      <c r="G68" s="185" t="str">
        <f t="shared" ref="G68:G131" si="3">IF(LEN(A68)=3,"类",IF(LEN(A68)=5,"款","项"))</f>
        <v>项</v>
      </c>
    </row>
    <row r="69" ht="36" customHeight="1" spans="1:7">
      <c r="A69" s="477" t="s">
        <v>248</v>
      </c>
      <c r="B69" s="338" t="s">
        <v>249</v>
      </c>
      <c r="C69" s="378">
        <v>145</v>
      </c>
      <c r="D69" s="378">
        <v>100</v>
      </c>
      <c r="E69" s="342">
        <v>-0.31</v>
      </c>
      <c r="F69" s="309" t="str">
        <f t="shared" si="2"/>
        <v>是</v>
      </c>
      <c r="G69" s="185" t="str">
        <f t="shared" si="3"/>
        <v>项</v>
      </c>
    </row>
    <row r="70" ht="36" customHeight="1" spans="1:7">
      <c r="A70" s="476" t="s">
        <v>250</v>
      </c>
      <c r="B70" s="334" t="s">
        <v>251</v>
      </c>
      <c r="C70" s="374">
        <v>166</v>
      </c>
      <c r="D70" s="374">
        <v>110</v>
      </c>
      <c r="E70" s="347">
        <v>-0.337</v>
      </c>
      <c r="F70" s="309" t="str">
        <f t="shared" si="2"/>
        <v>是</v>
      </c>
      <c r="G70" s="185" t="str">
        <f t="shared" si="3"/>
        <v>款</v>
      </c>
    </row>
    <row r="71" ht="36" customHeight="1" spans="1:7">
      <c r="A71" s="477" t="s">
        <v>252</v>
      </c>
      <c r="B71" s="338" t="s">
        <v>143</v>
      </c>
      <c r="C71" s="378">
        <v>108</v>
      </c>
      <c r="D71" s="378">
        <v>50</v>
      </c>
      <c r="E71" s="342">
        <v>-0.537</v>
      </c>
      <c r="F71" s="309" t="str">
        <f t="shared" si="2"/>
        <v>是</v>
      </c>
      <c r="G71" s="185" t="str">
        <f t="shared" si="3"/>
        <v>项</v>
      </c>
    </row>
    <row r="72" ht="36" customHeight="1" spans="1:7">
      <c r="A72" s="477" t="s">
        <v>253</v>
      </c>
      <c r="B72" s="338" t="s">
        <v>145</v>
      </c>
      <c r="C72" s="378">
        <v>0</v>
      </c>
      <c r="D72" s="378">
        <v>0</v>
      </c>
      <c r="E72" s="342" t="str">
        <f t="shared" ref="E68:E131" si="4">IF(C72&gt;0,D72/C72-1,IF(C72&lt;0,-(D72/C72-1),""))</f>
        <v/>
      </c>
      <c r="F72" s="309" t="str">
        <f t="shared" si="2"/>
        <v>否</v>
      </c>
      <c r="G72" s="185" t="str">
        <f t="shared" si="3"/>
        <v>项</v>
      </c>
    </row>
    <row r="73" ht="36" customHeight="1" spans="1:7">
      <c r="A73" s="477" t="s">
        <v>254</v>
      </c>
      <c r="B73" s="338" t="s">
        <v>147</v>
      </c>
      <c r="C73" s="378">
        <v>0</v>
      </c>
      <c r="D73" s="378">
        <v>0</v>
      </c>
      <c r="E73" s="342" t="str">
        <f t="shared" si="4"/>
        <v/>
      </c>
      <c r="F73" s="309" t="str">
        <f t="shared" si="2"/>
        <v>否</v>
      </c>
      <c r="G73" s="185" t="str">
        <f t="shared" si="3"/>
        <v>项</v>
      </c>
    </row>
    <row r="74" ht="36" customHeight="1" spans="1:7">
      <c r="A74" s="477" t="s">
        <v>255</v>
      </c>
      <c r="B74" s="338" t="s">
        <v>256</v>
      </c>
      <c r="C74" s="378">
        <v>0</v>
      </c>
      <c r="D74" s="378">
        <v>0</v>
      </c>
      <c r="E74" s="342" t="str">
        <f t="shared" si="4"/>
        <v/>
      </c>
      <c r="F74" s="309" t="str">
        <f t="shared" si="2"/>
        <v>否</v>
      </c>
      <c r="G74" s="185" t="str">
        <f t="shared" si="3"/>
        <v>项</v>
      </c>
    </row>
    <row r="75" ht="36" customHeight="1" spans="1:7">
      <c r="A75" s="477" t="s">
        <v>257</v>
      </c>
      <c r="B75" s="338" t="s">
        <v>258</v>
      </c>
      <c r="C75" s="378">
        <v>0</v>
      </c>
      <c r="D75" s="378">
        <v>0</v>
      </c>
      <c r="E75" s="342" t="str">
        <f t="shared" si="4"/>
        <v/>
      </c>
      <c r="F75" s="309" t="str">
        <f t="shared" si="2"/>
        <v>否</v>
      </c>
      <c r="G75" s="185" t="str">
        <f t="shared" si="3"/>
        <v>项</v>
      </c>
    </row>
    <row r="76" ht="36" customHeight="1" spans="1:7">
      <c r="A76" s="477" t="s">
        <v>259</v>
      </c>
      <c r="B76" s="338" t="s">
        <v>260</v>
      </c>
      <c r="C76" s="378"/>
      <c r="D76" s="378"/>
      <c r="E76" s="342"/>
      <c r="F76" s="309" t="str">
        <f t="shared" si="2"/>
        <v>否</v>
      </c>
      <c r="G76" s="185" t="str">
        <f t="shared" si="3"/>
        <v>项</v>
      </c>
    </row>
    <row r="77" ht="36" customHeight="1" spans="1:7">
      <c r="A77" s="477" t="s">
        <v>261</v>
      </c>
      <c r="B77" s="338" t="s">
        <v>262</v>
      </c>
      <c r="C77" s="378">
        <v>0</v>
      </c>
      <c r="D77" s="378">
        <v>0</v>
      </c>
      <c r="E77" s="342" t="str">
        <f t="shared" si="4"/>
        <v/>
      </c>
      <c r="F77" s="309" t="str">
        <f t="shared" si="2"/>
        <v>否</v>
      </c>
      <c r="G77" s="185" t="str">
        <f t="shared" si="3"/>
        <v>项</v>
      </c>
    </row>
    <row r="78" ht="36" customHeight="1" spans="1:7">
      <c r="A78" s="477" t="s">
        <v>263</v>
      </c>
      <c r="B78" s="338" t="s">
        <v>264</v>
      </c>
      <c r="C78" s="378">
        <v>0</v>
      </c>
      <c r="D78" s="378">
        <v>0</v>
      </c>
      <c r="E78" s="342" t="str">
        <f t="shared" si="4"/>
        <v/>
      </c>
      <c r="F78" s="309" t="str">
        <f t="shared" si="2"/>
        <v>否</v>
      </c>
      <c r="G78" s="185" t="str">
        <f t="shared" si="3"/>
        <v>项</v>
      </c>
    </row>
    <row r="79" ht="36" customHeight="1" spans="1:7">
      <c r="A79" s="477" t="s">
        <v>265</v>
      </c>
      <c r="B79" s="338" t="s">
        <v>244</v>
      </c>
      <c r="C79" s="378">
        <v>0</v>
      </c>
      <c r="D79" s="378">
        <v>0</v>
      </c>
      <c r="E79" s="342" t="str">
        <f t="shared" si="4"/>
        <v/>
      </c>
      <c r="F79" s="309" t="str">
        <f t="shared" si="2"/>
        <v>否</v>
      </c>
      <c r="G79" s="185" t="str">
        <f t="shared" si="3"/>
        <v>项</v>
      </c>
    </row>
    <row r="80" ht="36" customHeight="1" spans="1:7">
      <c r="A80" s="479">
        <v>2010710</v>
      </c>
      <c r="B80" s="338" t="s">
        <v>266</v>
      </c>
      <c r="C80" s="378">
        <v>0</v>
      </c>
      <c r="D80" s="378">
        <v>0</v>
      </c>
      <c r="E80" s="342" t="str">
        <f t="shared" si="4"/>
        <v/>
      </c>
      <c r="F80" s="309" t="str">
        <f t="shared" si="2"/>
        <v>否</v>
      </c>
      <c r="G80" s="185" t="str">
        <f t="shared" si="3"/>
        <v>项</v>
      </c>
    </row>
    <row r="81" ht="36" customHeight="1" spans="1:7">
      <c r="A81" s="477" t="s">
        <v>267</v>
      </c>
      <c r="B81" s="338" t="s">
        <v>161</v>
      </c>
      <c r="C81" s="378"/>
      <c r="D81" s="378"/>
      <c r="E81" s="342"/>
      <c r="F81" s="309" t="str">
        <f t="shared" si="2"/>
        <v>否</v>
      </c>
      <c r="G81" s="185" t="str">
        <f t="shared" si="3"/>
        <v>项</v>
      </c>
    </row>
    <row r="82" ht="36" customHeight="1" spans="1:7">
      <c r="A82" s="477" t="s">
        <v>268</v>
      </c>
      <c r="B82" s="338" t="s">
        <v>269</v>
      </c>
      <c r="C82" s="378">
        <v>58</v>
      </c>
      <c r="D82" s="378">
        <v>60</v>
      </c>
      <c r="E82" s="342">
        <v>0.034</v>
      </c>
      <c r="F82" s="309" t="str">
        <f t="shared" si="2"/>
        <v>是</v>
      </c>
      <c r="G82" s="185" t="str">
        <f t="shared" si="3"/>
        <v>项</v>
      </c>
    </row>
    <row r="83" ht="36" customHeight="1" spans="1:7">
      <c r="A83" s="476" t="s">
        <v>270</v>
      </c>
      <c r="B83" s="334" t="s">
        <v>271</v>
      </c>
      <c r="C83" s="374">
        <v>59</v>
      </c>
      <c r="D83" s="374">
        <v>60</v>
      </c>
      <c r="E83" s="347">
        <v>0.017</v>
      </c>
      <c r="F83" s="309" t="str">
        <f t="shared" si="2"/>
        <v>是</v>
      </c>
      <c r="G83" s="185" t="str">
        <f t="shared" si="3"/>
        <v>款</v>
      </c>
    </row>
    <row r="84" ht="36" customHeight="1" spans="1:7">
      <c r="A84" s="477" t="s">
        <v>272</v>
      </c>
      <c r="B84" s="338" t="s">
        <v>143</v>
      </c>
      <c r="C84" s="378"/>
      <c r="D84" s="378"/>
      <c r="E84" s="342"/>
      <c r="F84" s="309" t="str">
        <f t="shared" si="2"/>
        <v>否</v>
      </c>
      <c r="G84" s="185" t="str">
        <f t="shared" si="3"/>
        <v>项</v>
      </c>
    </row>
    <row r="85" ht="36" customHeight="1" spans="1:7">
      <c r="A85" s="477" t="s">
        <v>273</v>
      </c>
      <c r="B85" s="338" t="s">
        <v>145</v>
      </c>
      <c r="C85" s="378">
        <v>0</v>
      </c>
      <c r="D85" s="378">
        <v>0</v>
      </c>
      <c r="E85" s="342" t="str">
        <f t="shared" si="4"/>
        <v/>
      </c>
      <c r="F85" s="309" t="str">
        <f t="shared" si="2"/>
        <v>否</v>
      </c>
      <c r="G85" s="185" t="str">
        <f t="shared" si="3"/>
        <v>项</v>
      </c>
    </row>
    <row r="86" ht="36" customHeight="1" spans="1:7">
      <c r="A86" s="477" t="s">
        <v>274</v>
      </c>
      <c r="B86" s="338" t="s">
        <v>147</v>
      </c>
      <c r="C86" s="378"/>
      <c r="D86" s="378"/>
      <c r="E86" s="342"/>
      <c r="F86" s="309" t="str">
        <f t="shared" si="2"/>
        <v>否</v>
      </c>
      <c r="G86" s="185" t="str">
        <f t="shared" si="3"/>
        <v>项</v>
      </c>
    </row>
    <row r="87" ht="36" customHeight="1" spans="1:7">
      <c r="A87" s="477" t="s">
        <v>275</v>
      </c>
      <c r="B87" s="338" t="s">
        <v>276</v>
      </c>
      <c r="C87" s="378">
        <v>59</v>
      </c>
      <c r="D87" s="378">
        <v>60</v>
      </c>
      <c r="E87" s="342">
        <v>0.017</v>
      </c>
      <c r="F87" s="309" t="str">
        <f t="shared" si="2"/>
        <v>是</v>
      </c>
      <c r="G87" s="185" t="str">
        <f t="shared" si="3"/>
        <v>项</v>
      </c>
    </row>
    <row r="88" ht="36" customHeight="1" spans="1:7">
      <c r="A88" s="477" t="s">
        <v>277</v>
      </c>
      <c r="B88" s="338" t="s">
        <v>278</v>
      </c>
      <c r="C88" s="378"/>
      <c r="D88" s="378"/>
      <c r="E88" s="342"/>
      <c r="F88" s="309" t="str">
        <f t="shared" si="2"/>
        <v>否</v>
      </c>
      <c r="G88" s="185" t="str">
        <f t="shared" si="3"/>
        <v>项</v>
      </c>
    </row>
    <row r="89" ht="36" customHeight="1" spans="1:7">
      <c r="A89" s="477" t="s">
        <v>279</v>
      </c>
      <c r="B89" s="338" t="s">
        <v>244</v>
      </c>
      <c r="C89" s="378">
        <v>0</v>
      </c>
      <c r="D89" s="378">
        <v>0</v>
      </c>
      <c r="E89" s="342" t="str">
        <f t="shared" si="4"/>
        <v/>
      </c>
      <c r="F89" s="309" t="str">
        <f t="shared" si="2"/>
        <v>否</v>
      </c>
      <c r="G89" s="185" t="str">
        <f t="shared" si="3"/>
        <v>项</v>
      </c>
    </row>
    <row r="90" ht="36" customHeight="1" spans="1:7">
      <c r="A90" s="477" t="s">
        <v>280</v>
      </c>
      <c r="B90" s="338" t="s">
        <v>161</v>
      </c>
      <c r="C90" s="378"/>
      <c r="D90" s="378"/>
      <c r="E90" s="342"/>
      <c r="F90" s="309" t="str">
        <f t="shared" si="2"/>
        <v>否</v>
      </c>
      <c r="G90" s="185" t="str">
        <f t="shared" si="3"/>
        <v>项</v>
      </c>
    </row>
    <row r="91" ht="36" customHeight="1" spans="1:7">
      <c r="A91" s="477" t="s">
        <v>281</v>
      </c>
      <c r="B91" s="338" t="s">
        <v>282</v>
      </c>
      <c r="C91" s="378"/>
      <c r="D91" s="378"/>
      <c r="E91" s="342"/>
      <c r="F91" s="309" t="str">
        <f t="shared" si="2"/>
        <v>否</v>
      </c>
      <c r="G91" s="185" t="str">
        <f t="shared" si="3"/>
        <v>项</v>
      </c>
    </row>
    <row r="92" ht="36" customHeight="1" spans="1:7">
      <c r="A92" s="476" t="s">
        <v>283</v>
      </c>
      <c r="B92" s="334" t="s">
        <v>284</v>
      </c>
      <c r="C92" s="374">
        <v>234</v>
      </c>
      <c r="D92" s="374">
        <v>200</v>
      </c>
      <c r="E92" s="347">
        <v>-0.145</v>
      </c>
      <c r="F92" s="309" t="str">
        <f t="shared" si="2"/>
        <v>是</v>
      </c>
      <c r="G92" s="185" t="str">
        <f t="shared" si="3"/>
        <v>款</v>
      </c>
    </row>
    <row r="93" ht="36" customHeight="1" spans="1:7">
      <c r="A93" s="477" t="s">
        <v>285</v>
      </c>
      <c r="B93" s="338" t="s">
        <v>143</v>
      </c>
      <c r="C93" s="378">
        <v>0</v>
      </c>
      <c r="D93" s="378">
        <v>0</v>
      </c>
      <c r="E93" s="342" t="str">
        <f t="shared" si="4"/>
        <v/>
      </c>
      <c r="F93" s="309" t="str">
        <f t="shared" si="2"/>
        <v>否</v>
      </c>
      <c r="G93" s="185" t="str">
        <f t="shared" si="3"/>
        <v>项</v>
      </c>
    </row>
    <row r="94" ht="36" customHeight="1" spans="1:7">
      <c r="A94" s="477" t="s">
        <v>286</v>
      </c>
      <c r="B94" s="338" t="s">
        <v>145</v>
      </c>
      <c r="C94" s="378">
        <v>234</v>
      </c>
      <c r="D94" s="378">
        <v>200</v>
      </c>
      <c r="E94" s="342">
        <v>-0.145</v>
      </c>
      <c r="F94" s="309" t="str">
        <f t="shared" si="2"/>
        <v>是</v>
      </c>
      <c r="G94" s="185" t="str">
        <f t="shared" si="3"/>
        <v>项</v>
      </c>
    </row>
    <row r="95" ht="36" customHeight="1" spans="1:7">
      <c r="A95" s="477" t="s">
        <v>287</v>
      </c>
      <c r="B95" s="338" t="s">
        <v>147</v>
      </c>
      <c r="C95" s="378">
        <v>0</v>
      </c>
      <c r="D95" s="378">
        <v>0</v>
      </c>
      <c r="E95" s="342" t="str">
        <f t="shared" si="4"/>
        <v/>
      </c>
      <c r="F95" s="309" t="str">
        <f t="shared" si="2"/>
        <v>否</v>
      </c>
      <c r="G95" s="185" t="str">
        <f t="shared" si="3"/>
        <v>项</v>
      </c>
    </row>
    <row r="96" ht="36" customHeight="1" spans="1:7">
      <c r="A96" s="477" t="s">
        <v>288</v>
      </c>
      <c r="B96" s="338" t="s">
        <v>289</v>
      </c>
      <c r="C96" s="378"/>
      <c r="D96" s="378"/>
      <c r="E96" s="342"/>
      <c r="F96" s="309" t="str">
        <f t="shared" si="2"/>
        <v>否</v>
      </c>
      <c r="G96" s="185" t="str">
        <f t="shared" si="3"/>
        <v>项</v>
      </c>
    </row>
    <row r="97" ht="36" customHeight="1" spans="1:7">
      <c r="A97" s="477" t="s">
        <v>290</v>
      </c>
      <c r="B97" s="338" t="s">
        <v>291</v>
      </c>
      <c r="C97" s="378">
        <v>0</v>
      </c>
      <c r="D97" s="378">
        <v>0</v>
      </c>
      <c r="E97" s="342" t="str">
        <f t="shared" si="4"/>
        <v/>
      </c>
      <c r="F97" s="309" t="str">
        <f t="shared" si="2"/>
        <v>否</v>
      </c>
      <c r="G97" s="185" t="str">
        <f t="shared" si="3"/>
        <v>项</v>
      </c>
    </row>
    <row r="98" ht="36" customHeight="1" spans="1:7">
      <c r="A98" s="477" t="s">
        <v>292</v>
      </c>
      <c r="B98" s="338" t="s">
        <v>244</v>
      </c>
      <c r="C98" s="378">
        <v>0</v>
      </c>
      <c r="D98" s="378">
        <v>0</v>
      </c>
      <c r="E98" s="342" t="str">
        <f t="shared" si="4"/>
        <v/>
      </c>
      <c r="F98" s="309" t="str">
        <f t="shared" si="2"/>
        <v>否</v>
      </c>
      <c r="G98" s="185" t="str">
        <f t="shared" si="3"/>
        <v>项</v>
      </c>
    </row>
    <row r="99" ht="36" customHeight="1" spans="1:7">
      <c r="A99" s="477" t="s">
        <v>293</v>
      </c>
      <c r="B99" s="338" t="s">
        <v>294</v>
      </c>
      <c r="C99" s="378">
        <v>0</v>
      </c>
      <c r="D99" s="378">
        <v>0</v>
      </c>
      <c r="E99" s="342" t="str">
        <f t="shared" si="4"/>
        <v/>
      </c>
      <c r="F99" s="309" t="str">
        <f t="shared" si="2"/>
        <v>否</v>
      </c>
      <c r="G99" s="185" t="str">
        <f t="shared" si="3"/>
        <v>项</v>
      </c>
    </row>
    <row r="100" ht="36" customHeight="1" spans="1:7">
      <c r="A100" s="477" t="s">
        <v>295</v>
      </c>
      <c r="B100" s="338" t="s">
        <v>296</v>
      </c>
      <c r="C100" s="378">
        <v>0</v>
      </c>
      <c r="D100" s="378">
        <v>0</v>
      </c>
      <c r="E100" s="342" t="str">
        <f t="shared" si="4"/>
        <v/>
      </c>
      <c r="F100" s="309" t="str">
        <f t="shared" si="2"/>
        <v>否</v>
      </c>
      <c r="G100" s="185" t="str">
        <f t="shared" si="3"/>
        <v>项</v>
      </c>
    </row>
    <row r="101" ht="36" customHeight="1" spans="1:7">
      <c r="A101" s="477" t="s">
        <v>297</v>
      </c>
      <c r="B101" s="338" t="s">
        <v>298</v>
      </c>
      <c r="C101" s="378">
        <v>0</v>
      </c>
      <c r="D101" s="378">
        <v>0</v>
      </c>
      <c r="E101" s="342" t="str">
        <f t="shared" si="4"/>
        <v/>
      </c>
      <c r="F101" s="309" t="str">
        <f t="shared" si="2"/>
        <v>否</v>
      </c>
      <c r="G101" s="185" t="str">
        <f t="shared" si="3"/>
        <v>项</v>
      </c>
    </row>
    <row r="102" ht="36" customHeight="1" spans="1:7">
      <c r="A102" s="477" t="s">
        <v>299</v>
      </c>
      <c r="B102" s="338" t="s">
        <v>300</v>
      </c>
      <c r="C102" s="378">
        <v>0</v>
      </c>
      <c r="D102" s="378">
        <v>0</v>
      </c>
      <c r="E102" s="342" t="str">
        <f t="shared" si="4"/>
        <v/>
      </c>
      <c r="F102" s="309" t="str">
        <f t="shared" si="2"/>
        <v>否</v>
      </c>
      <c r="G102" s="185" t="str">
        <f t="shared" si="3"/>
        <v>项</v>
      </c>
    </row>
    <row r="103" ht="36" customHeight="1" spans="1:7">
      <c r="A103" s="477" t="s">
        <v>301</v>
      </c>
      <c r="B103" s="338" t="s">
        <v>161</v>
      </c>
      <c r="C103" s="378">
        <v>0</v>
      </c>
      <c r="D103" s="378">
        <v>0</v>
      </c>
      <c r="E103" s="342" t="str">
        <f t="shared" si="4"/>
        <v/>
      </c>
      <c r="F103" s="309" t="str">
        <f t="shared" si="2"/>
        <v>否</v>
      </c>
      <c r="G103" s="185" t="str">
        <f t="shared" si="3"/>
        <v>项</v>
      </c>
    </row>
    <row r="104" ht="36" customHeight="1" spans="1:7">
      <c r="A104" s="477" t="s">
        <v>302</v>
      </c>
      <c r="B104" s="338" t="s">
        <v>303</v>
      </c>
      <c r="C104" s="378"/>
      <c r="D104" s="378"/>
      <c r="E104" s="342"/>
      <c r="F104" s="309" t="str">
        <f t="shared" si="2"/>
        <v>否</v>
      </c>
      <c r="G104" s="185" t="str">
        <f t="shared" si="3"/>
        <v>项</v>
      </c>
    </row>
    <row r="105" ht="36" customHeight="1" spans="1:7">
      <c r="A105" s="476" t="s">
        <v>304</v>
      </c>
      <c r="B105" s="334" t="s">
        <v>305</v>
      </c>
      <c r="C105" s="374"/>
      <c r="D105" s="374"/>
      <c r="E105" s="347"/>
      <c r="F105" s="309" t="str">
        <f t="shared" si="2"/>
        <v>否</v>
      </c>
      <c r="G105" s="185" t="str">
        <f t="shared" si="3"/>
        <v>款</v>
      </c>
    </row>
    <row r="106" ht="36" customHeight="1" spans="1:7">
      <c r="A106" s="477" t="s">
        <v>306</v>
      </c>
      <c r="B106" s="338" t="s">
        <v>143</v>
      </c>
      <c r="C106" s="378"/>
      <c r="D106" s="378"/>
      <c r="E106" s="342"/>
      <c r="F106" s="309" t="str">
        <f t="shared" si="2"/>
        <v>否</v>
      </c>
      <c r="G106" s="185" t="str">
        <f t="shared" si="3"/>
        <v>项</v>
      </c>
    </row>
    <row r="107" ht="36" customHeight="1" spans="1:7">
      <c r="A107" s="477" t="s">
        <v>307</v>
      </c>
      <c r="B107" s="338" t="s">
        <v>145</v>
      </c>
      <c r="C107" s="378">
        <v>0</v>
      </c>
      <c r="D107" s="378">
        <v>0</v>
      </c>
      <c r="E107" s="342" t="str">
        <f t="shared" si="4"/>
        <v/>
      </c>
      <c r="F107" s="309" t="str">
        <f t="shared" si="2"/>
        <v>否</v>
      </c>
      <c r="G107" s="185" t="str">
        <f t="shared" si="3"/>
        <v>项</v>
      </c>
    </row>
    <row r="108" ht="36" customHeight="1" spans="1:7">
      <c r="A108" s="477" t="s">
        <v>308</v>
      </c>
      <c r="B108" s="338" t="s">
        <v>147</v>
      </c>
      <c r="C108" s="378">
        <v>0</v>
      </c>
      <c r="D108" s="378">
        <v>0</v>
      </c>
      <c r="E108" s="342" t="str">
        <f t="shared" si="4"/>
        <v/>
      </c>
      <c r="F108" s="309" t="str">
        <f t="shared" si="2"/>
        <v>否</v>
      </c>
      <c r="G108" s="185" t="str">
        <f t="shared" si="3"/>
        <v>项</v>
      </c>
    </row>
    <row r="109" ht="36" customHeight="1" spans="1:7">
      <c r="A109" s="477" t="s">
        <v>309</v>
      </c>
      <c r="B109" s="338" t="s">
        <v>310</v>
      </c>
      <c r="C109" s="378">
        <v>0</v>
      </c>
      <c r="D109" s="378">
        <v>0</v>
      </c>
      <c r="E109" s="342" t="str">
        <f t="shared" si="4"/>
        <v/>
      </c>
      <c r="F109" s="309" t="str">
        <f t="shared" si="2"/>
        <v>否</v>
      </c>
      <c r="G109" s="185" t="str">
        <f t="shared" si="3"/>
        <v>项</v>
      </c>
    </row>
    <row r="110" ht="36" customHeight="1" spans="1:7">
      <c r="A110" s="477" t="s">
        <v>311</v>
      </c>
      <c r="B110" s="338" t="s">
        <v>312</v>
      </c>
      <c r="C110" s="378">
        <v>0</v>
      </c>
      <c r="D110" s="378">
        <v>0</v>
      </c>
      <c r="E110" s="342" t="str">
        <f t="shared" si="4"/>
        <v/>
      </c>
      <c r="F110" s="309" t="str">
        <f t="shared" si="2"/>
        <v>否</v>
      </c>
      <c r="G110" s="185" t="str">
        <f t="shared" si="3"/>
        <v>项</v>
      </c>
    </row>
    <row r="111" ht="36" customHeight="1" spans="1:7">
      <c r="A111" s="477" t="s">
        <v>313</v>
      </c>
      <c r="B111" s="338" t="s">
        <v>314</v>
      </c>
      <c r="C111" s="378">
        <v>0</v>
      </c>
      <c r="D111" s="378">
        <v>0</v>
      </c>
      <c r="E111" s="342" t="str">
        <f t="shared" si="4"/>
        <v/>
      </c>
      <c r="F111" s="309" t="str">
        <f t="shared" si="2"/>
        <v>否</v>
      </c>
      <c r="G111" s="185" t="str">
        <f t="shared" si="3"/>
        <v>项</v>
      </c>
    </row>
    <row r="112" ht="36" customHeight="1" spans="1:7">
      <c r="A112" s="477" t="s">
        <v>315</v>
      </c>
      <c r="B112" s="338" t="s">
        <v>316</v>
      </c>
      <c r="C112" s="378"/>
      <c r="D112" s="378"/>
      <c r="E112" s="342"/>
      <c r="F112" s="309" t="str">
        <f t="shared" si="2"/>
        <v>否</v>
      </c>
      <c r="G112" s="185" t="str">
        <f t="shared" si="3"/>
        <v>项</v>
      </c>
    </row>
    <row r="113" ht="36" customHeight="1" spans="1:7">
      <c r="A113" s="477" t="s">
        <v>317</v>
      </c>
      <c r="B113" s="338" t="s">
        <v>161</v>
      </c>
      <c r="C113" s="378"/>
      <c r="D113" s="378"/>
      <c r="E113" s="342"/>
      <c r="F113" s="309" t="str">
        <f t="shared" si="2"/>
        <v>否</v>
      </c>
      <c r="G113" s="185" t="str">
        <f t="shared" si="3"/>
        <v>项</v>
      </c>
    </row>
    <row r="114" ht="36" customHeight="1" spans="1:7">
      <c r="A114" s="477" t="s">
        <v>318</v>
      </c>
      <c r="B114" s="338" t="s">
        <v>319</v>
      </c>
      <c r="C114" s="378"/>
      <c r="D114" s="378"/>
      <c r="E114" s="342"/>
      <c r="F114" s="309" t="str">
        <f t="shared" si="2"/>
        <v>否</v>
      </c>
      <c r="G114" s="185" t="str">
        <f t="shared" si="3"/>
        <v>项</v>
      </c>
    </row>
    <row r="115" ht="36" customHeight="1" spans="1:7">
      <c r="A115" s="476" t="s">
        <v>320</v>
      </c>
      <c r="B115" s="334" t="s">
        <v>321</v>
      </c>
      <c r="C115" s="374">
        <v>2075</v>
      </c>
      <c r="D115" s="374">
        <v>1905</v>
      </c>
      <c r="E115" s="347">
        <v>-0.082</v>
      </c>
      <c r="F115" s="309" t="str">
        <f t="shared" si="2"/>
        <v>是</v>
      </c>
      <c r="G115" s="185" t="str">
        <f t="shared" si="3"/>
        <v>款</v>
      </c>
    </row>
    <row r="116" ht="36" customHeight="1" spans="1:7">
      <c r="A116" s="477" t="s">
        <v>322</v>
      </c>
      <c r="B116" s="338" t="s">
        <v>143</v>
      </c>
      <c r="C116" s="378">
        <v>1824</v>
      </c>
      <c r="D116" s="378">
        <v>1663</v>
      </c>
      <c r="E116" s="342">
        <v>-0.088</v>
      </c>
      <c r="F116" s="309" t="str">
        <f t="shared" si="2"/>
        <v>是</v>
      </c>
      <c r="G116" s="185" t="str">
        <f t="shared" si="3"/>
        <v>项</v>
      </c>
    </row>
    <row r="117" ht="36" customHeight="1" spans="1:7">
      <c r="A117" s="477" t="s">
        <v>323</v>
      </c>
      <c r="B117" s="338" t="s">
        <v>145</v>
      </c>
      <c r="C117" s="378">
        <v>0</v>
      </c>
      <c r="D117" s="378">
        <v>0</v>
      </c>
      <c r="E117" s="342" t="str">
        <f t="shared" si="4"/>
        <v/>
      </c>
      <c r="F117" s="309" t="str">
        <f t="shared" si="2"/>
        <v>否</v>
      </c>
      <c r="G117" s="185" t="str">
        <f t="shared" si="3"/>
        <v>项</v>
      </c>
    </row>
    <row r="118" ht="36" customHeight="1" spans="1:7">
      <c r="A118" s="477" t="s">
        <v>324</v>
      </c>
      <c r="B118" s="338" t="s">
        <v>147</v>
      </c>
      <c r="C118" s="378"/>
      <c r="D118" s="378"/>
      <c r="E118" s="342"/>
      <c r="F118" s="309" t="str">
        <f t="shared" si="2"/>
        <v>否</v>
      </c>
      <c r="G118" s="185" t="str">
        <f t="shared" si="3"/>
        <v>项</v>
      </c>
    </row>
    <row r="119" ht="36" customHeight="1" spans="1:7">
      <c r="A119" s="477" t="s">
        <v>325</v>
      </c>
      <c r="B119" s="338" t="s">
        <v>326</v>
      </c>
      <c r="C119" s="378">
        <v>57</v>
      </c>
      <c r="D119" s="378">
        <v>61</v>
      </c>
      <c r="E119" s="342">
        <v>0.07</v>
      </c>
      <c r="F119" s="309" t="str">
        <f t="shared" si="2"/>
        <v>是</v>
      </c>
      <c r="G119" s="185" t="str">
        <f t="shared" si="3"/>
        <v>项</v>
      </c>
    </row>
    <row r="120" ht="36" customHeight="1" spans="1:7">
      <c r="A120" s="477" t="s">
        <v>327</v>
      </c>
      <c r="B120" s="338" t="s">
        <v>328</v>
      </c>
      <c r="C120" s="378">
        <v>0</v>
      </c>
      <c r="D120" s="378">
        <v>0</v>
      </c>
      <c r="E120" s="342" t="str">
        <f t="shared" si="4"/>
        <v/>
      </c>
      <c r="F120" s="309" t="str">
        <f t="shared" si="2"/>
        <v>否</v>
      </c>
      <c r="G120" s="185" t="str">
        <f t="shared" si="3"/>
        <v>项</v>
      </c>
    </row>
    <row r="121" ht="36" customHeight="1" spans="1:7">
      <c r="A121" s="477" t="s">
        <v>329</v>
      </c>
      <c r="B121" s="338" t="s">
        <v>330</v>
      </c>
      <c r="C121" s="378">
        <v>0</v>
      </c>
      <c r="D121" s="378">
        <v>0</v>
      </c>
      <c r="E121" s="342" t="str">
        <f t="shared" si="4"/>
        <v/>
      </c>
      <c r="F121" s="309" t="str">
        <f t="shared" si="2"/>
        <v>否</v>
      </c>
      <c r="G121" s="185" t="str">
        <f t="shared" si="3"/>
        <v>项</v>
      </c>
    </row>
    <row r="122" ht="36" customHeight="1" spans="1:7">
      <c r="A122" s="477" t="s">
        <v>331</v>
      </c>
      <c r="B122" s="338" t="s">
        <v>161</v>
      </c>
      <c r="C122" s="378">
        <v>65</v>
      </c>
      <c r="D122" s="378">
        <v>67</v>
      </c>
      <c r="E122" s="342">
        <v>0.031</v>
      </c>
      <c r="F122" s="309" t="str">
        <f t="shared" si="2"/>
        <v>是</v>
      </c>
      <c r="G122" s="185" t="str">
        <f t="shared" si="3"/>
        <v>项</v>
      </c>
    </row>
    <row r="123" ht="36" customHeight="1" spans="1:7">
      <c r="A123" s="477" t="s">
        <v>332</v>
      </c>
      <c r="B123" s="338" t="s">
        <v>333</v>
      </c>
      <c r="C123" s="378">
        <v>129</v>
      </c>
      <c r="D123" s="378">
        <v>114</v>
      </c>
      <c r="E123" s="342">
        <v>-0.116</v>
      </c>
      <c r="F123" s="309" t="str">
        <f t="shared" si="2"/>
        <v>是</v>
      </c>
      <c r="G123" s="185" t="str">
        <f t="shared" si="3"/>
        <v>项</v>
      </c>
    </row>
    <row r="124" ht="36" customHeight="1" spans="1:7">
      <c r="A124" s="476" t="s">
        <v>334</v>
      </c>
      <c r="B124" s="334" t="s">
        <v>335</v>
      </c>
      <c r="C124" s="374">
        <v>388</v>
      </c>
      <c r="D124" s="374">
        <v>335</v>
      </c>
      <c r="E124" s="347">
        <v>-0.137</v>
      </c>
      <c r="F124" s="309" t="str">
        <f t="shared" si="2"/>
        <v>是</v>
      </c>
      <c r="G124" s="185" t="str">
        <f t="shared" si="3"/>
        <v>款</v>
      </c>
    </row>
    <row r="125" ht="36" customHeight="1" spans="1:7">
      <c r="A125" s="477" t="s">
        <v>336</v>
      </c>
      <c r="B125" s="338" t="s">
        <v>143</v>
      </c>
      <c r="C125" s="378">
        <v>265</v>
      </c>
      <c r="D125" s="378">
        <v>255</v>
      </c>
      <c r="E125" s="342">
        <v>-0.038</v>
      </c>
      <c r="F125" s="309" t="str">
        <f t="shared" si="2"/>
        <v>是</v>
      </c>
      <c r="G125" s="185" t="str">
        <f t="shared" si="3"/>
        <v>项</v>
      </c>
    </row>
    <row r="126" ht="36" customHeight="1" spans="1:7">
      <c r="A126" s="477" t="s">
        <v>337</v>
      </c>
      <c r="B126" s="338" t="s">
        <v>145</v>
      </c>
      <c r="C126" s="378">
        <v>0</v>
      </c>
      <c r="D126" s="378">
        <v>0</v>
      </c>
      <c r="E126" s="342" t="str">
        <f t="shared" si="4"/>
        <v/>
      </c>
      <c r="F126" s="309" t="str">
        <f t="shared" si="2"/>
        <v>否</v>
      </c>
      <c r="G126" s="185" t="str">
        <f t="shared" si="3"/>
        <v>项</v>
      </c>
    </row>
    <row r="127" ht="36" customHeight="1" spans="1:7">
      <c r="A127" s="477" t="s">
        <v>338</v>
      </c>
      <c r="B127" s="338" t="s">
        <v>147</v>
      </c>
      <c r="C127" s="378"/>
      <c r="D127" s="378"/>
      <c r="E127" s="342"/>
      <c r="F127" s="309" t="str">
        <f t="shared" si="2"/>
        <v>否</v>
      </c>
      <c r="G127" s="185" t="str">
        <f t="shared" si="3"/>
        <v>项</v>
      </c>
    </row>
    <row r="128" ht="36" customHeight="1" spans="1:7">
      <c r="A128" s="477" t="s">
        <v>339</v>
      </c>
      <c r="B128" s="338" t="s">
        <v>340</v>
      </c>
      <c r="C128" s="378">
        <v>0</v>
      </c>
      <c r="D128" s="378">
        <v>0</v>
      </c>
      <c r="E128" s="342" t="str">
        <f t="shared" si="4"/>
        <v/>
      </c>
      <c r="F128" s="309" t="str">
        <f t="shared" si="2"/>
        <v>否</v>
      </c>
      <c r="G128" s="185" t="str">
        <f t="shared" si="3"/>
        <v>项</v>
      </c>
    </row>
    <row r="129" ht="36" customHeight="1" spans="1:7">
      <c r="A129" s="477" t="s">
        <v>341</v>
      </c>
      <c r="B129" s="338" t="s">
        <v>342</v>
      </c>
      <c r="C129" s="378">
        <v>0</v>
      </c>
      <c r="D129" s="378">
        <v>0</v>
      </c>
      <c r="E129" s="342" t="str">
        <f t="shared" si="4"/>
        <v/>
      </c>
      <c r="F129" s="309" t="str">
        <f t="shared" si="2"/>
        <v>否</v>
      </c>
      <c r="G129" s="185" t="str">
        <f t="shared" si="3"/>
        <v>项</v>
      </c>
    </row>
    <row r="130" ht="36" customHeight="1" spans="1:7">
      <c r="A130" s="477" t="s">
        <v>343</v>
      </c>
      <c r="B130" s="338" t="s">
        <v>344</v>
      </c>
      <c r="C130" s="378">
        <v>0</v>
      </c>
      <c r="D130" s="378">
        <v>0</v>
      </c>
      <c r="E130" s="342" t="str">
        <f t="shared" si="4"/>
        <v/>
      </c>
      <c r="F130" s="309" t="str">
        <f t="shared" si="2"/>
        <v>否</v>
      </c>
      <c r="G130" s="185" t="str">
        <f t="shared" si="3"/>
        <v>项</v>
      </c>
    </row>
    <row r="131" ht="36" customHeight="1" spans="1:7">
      <c r="A131" s="477" t="s">
        <v>345</v>
      </c>
      <c r="B131" s="338" t="s">
        <v>346</v>
      </c>
      <c r="C131" s="378">
        <v>0</v>
      </c>
      <c r="D131" s="378">
        <v>0</v>
      </c>
      <c r="E131" s="342" t="str">
        <f t="shared" si="4"/>
        <v/>
      </c>
      <c r="F131" s="309" t="str">
        <f t="shared" si="2"/>
        <v>否</v>
      </c>
      <c r="G131" s="185" t="str">
        <f t="shared" si="3"/>
        <v>项</v>
      </c>
    </row>
    <row r="132" ht="36" customHeight="1" spans="1:7">
      <c r="A132" s="477" t="s">
        <v>347</v>
      </c>
      <c r="B132" s="338" t="s">
        <v>348</v>
      </c>
      <c r="C132" s="378"/>
      <c r="D132" s="378"/>
      <c r="E132" s="342"/>
      <c r="F132" s="309" t="str">
        <f t="shared" ref="F132:F195" si="5">IF(LEN(A132)=3,"是",IF(B132&lt;&gt;"",IF(SUM(C132:D132)&lt;&gt;0,"是","否"),"是"))</f>
        <v>否</v>
      </c>
      <c r="G132" s="185" t="str">
        <f t="shared" ref="G132:G195" si="6">IF(LEN(A132)=3,"类",IF(LEN(A132)=5,"款","项"))</f>
        <v>项</v>
      </c>
    </row>
    <row r="133" ht="36" customHeight="1" spans="1:7">
      <c r="A133" s="477" t="s">
        <v>349</v>
      </c>
      <c r="B133" s="338" t="s">
        <v>161</v>
      </c>
      <c r="C133" s="378"/>
      <c r="D133" s="378"/>
      <c r="E133" s="342"/>
      <c r="F133" s="309" t="str">
        <f t="shared" si="5"/>
        <v>否</v>
      </c>
      <c r="G133" s="185" t="str">
        <f t="shared" si="6"/>
        <v>项</v>
      </c>
    </row>
    <row r="134" ht="36" customHeight="1" spans="1:7">
      <c r="A134" s="477" t="s">
        <v>350</v>
      </c>
      <c r="B134" s="338" t="s">
        <v>351</v>
      </c>
      <c r="C134" s="378">
        <v>123</v>
      </c>
      <c r="D134" s="378">
        <v>80</v>
      </c>
      <c r="E134" s="342">
        <v>-0.35</v>
      </c>
      <c r="F134" s="309" t="str">
        <f t="shared" si="5"/>
        <v>是</v>
      </c>
      <c r="G134" s="185" t="str">
        <f t="shared" si="6"/>
        <v>项</v>
      </c>
    </row>
    <row r="135" ht="36" customHeight="1" spans="1:7">
      <c r="A135" s="476" t="s">
        <v>352</v>
      </c>
      <c r="B135" s="334" t="s">
        <v>353</v>
      </c>
      <c r="C135" s="374"/>
      <c r="D135" s="374"/>
      <c r="E135" s="347"/>
      <c r="F135" s="309" t="str">
        <f t="shared" si="5"/>
        <v>否</v>
      </c>
      <c r="G135" s="185" t="str">
        <f t="shared" si="6"/>
        <v>款</v>
      </c>
    </row>
    <row r="136" ht="36" customHeight="1" spans="1:7">
      <c r="A136" s="477" t="s">
        <v>354</v>
      </c>
      <c r="B136" s="338" t="s">
        <v>143</v>
      </c>
      <c r="C136" s="378">
        <v>0</v>
      </c>
      <c r="D136" s="378">
        <v>0</v>
      </c>
      <c r="E136" s="342" t="str">
        <f>IF(C136&gt;0,D136/C136-1,IF(C136&lt;0,-(D136/C136-1),""))</f>
        <v/>
      </c>
      <c r="F136" s="309" t="str">
        <f t="shared" si="5"/>
        <v>否</v>
      </c>
      <c r="G136" s="185" t="str">
        <f t="shared" si="6"/>
        <v>项</v>
      </c>
    </row>
    <row r="137" ht="36" customHeight="1" spans="1:7">
      <c r="A137" s="477" t="s">
        <v>355</v>
      </c>
      <c r="B137" s="338" t="s">
        <v>145</v>
      </c>
      <c r="C137" s="378"/>
      <c r="D137" s="378"/>
      <c r="E137" s="342"/>
      <c r="F137" s="309" t="str">
        <f t="shared" si="5"/>
        <v>否</v>
      </c>
      <c r="G137" s="185" t="str">
        <f t="shared" si="6"/>
        <v>项</v>
      </c>
    </row>
    <row r="138" ht="36" customHeight="1" spans="1:7">
      <c r="A138" s="477" t="s">
        <v>356</v>
      </c>
      <c r="B138" s="338" t="s">
        <v>147</v>
      </c>
      <c r="C138" s="378">
        <v>0</v>
      </c>
      <c r="D138" s="378">
        <v>0</v>
      </c>
      <c r="E138" s="342" t="str">
        <f>IF(C138&gt;0,D138/C138-1,IF(C138&lt;0,-(D138/C138-1),""))</f>
        <v/>
      </c>
      <c r="F138" s="309" t="str">
        <f t="shared" si="5"/>
        <v>否</v>
      </c>
      <c r="G138" s="185" t="str">
        <f t="shared" si="6"/>
        <v>项</v>
      </c>
    </row>
    <row r="139" ht="36" customHeight="1" spans="1:7">
      <c r="A139" s="477" t="s">
        <v>357</v>
      </c>
      <c r="B139" s="338" t="s">
        <v>358</v>
      </c>
      <c r="C139" s="378">
        <v>0</v>
      </c>
      <c r="D139" s="378">
        <v>0</v>
      </c>
      <c r="E139" s="342" t="str">
        <f>IF(C139&gt;0,D139/C139-1,IF(C139&lt;0,-(D139/C139-1),""))</f>
        <v/>
      </c>
      <c r="F139" s="309" t="str">
        <f t="shared" si="5"/>
        <v>否</v>
      </c>
      <c r="G139" s="185" t="str">
        <f t="shared" si="6"/>
        <v>项</v>
      </c>
    </row>
    <row r="140" ht="36" customHeight="1" spans="1:7">
      <c r="A140" s="477" t="s">
        <v>359</v>
      </c>
      <c r="B140" s="338" t="s">
        <v>360</v>
      </c>
      <c r="C140" s="378"/>
      <c r="D140" s="378"/>
      <c r="E140" s="342"/>
      <c r="F140" s="309" t="str">
        <f t="shared" si="5"/>
        <v>否</v>
      </c>
      <c r="G140" s="185" t="str">
        <f t="shared" si="6"/>
        <v>项</v>
      </c>
    </row>
    <row r="141" ht="36" customHeight="1" spans="1:7">
      <c r="A141" s="477" t="s">
        <v>361</v>
      </c>
      <c r="B141" s="338" t="s">
        <v>362</v>
      </c>
      <c r="C141" s="378"/>
      <c r="D141" s="378"/>
      <c r="E141" s="342"/>
      <c r="F141" s="309" t="str">
        <f t="shared" si="5"/>
        <v>否</v>
      </c>
      <c r="G141" s="185" t="str">
        <f t="shared" si="6"/>
        <v>项</v>
      </c>
    </row>
    <row r="142" ht="36" customHeight="1" spans="1:7">
      <c r="A142" s="477" t="s">
        <v>363</v>
      </c>
      <c r="B142" s="338" t="s">
        <v>364</v>
      </c>
      <c r="C142" s="378">
        <v>0</v>
      </c>
      <c r="D142" s="378">
        <v>0</v>
      </c>
      <c r="E142" s="342" t="str">
        <f>IF(C142&gt;0,D142/C142-1,IF(C142&lt;0,-(D142/C142-1),""))</f>
        <v/>
      </c>
      <c r="F142" s="309" t="str">
        <f t="shared" si="5"/>
        <v>否</v>
      </c>
      <c r="G142" s="185" t="str">
        <f t="shared" si="6"/>
        <v>项</v>
      </c>
    </row>
    <row r="143" ht="36" customHeight="1" spans="1:7">
      <c r="A143" s="477" t="s">
        <v>365</v>
      </c>
      <c r="B143" s="338" t="s">
        <v>366</v>
      </c>
      <c r="C143" s="378">
        <v>0</v>
      </c>
      <c r="D143" s="378">
        <v>0</v>
      </c>
      <c r="E143" s="342" t="str">
        <f>IF(C143&gt;0,D143/C143-1,IF(C143&lt;0,-(D143/C143-1),""))</f>
        <v/>
      </c>
      <c r="F143" s="309" t="str">
        <f t="shared" si="5"/>
        <v>否</v>
      </c>
      <c r="G143" s="185" t="str">
        <f t="shared" si="6"/>
        <v>项</v>
      </c>
    </row>
    <row r="144" ht="36" customHeight="1" spans="1:7">
      <c r="A144" s="477" t="s">
        <v>367</v>
      </c>
      <c r="B144" s="338" t="s">
        <v>368</v>
      </c>
      <c r="C144" s="378">
        <v>0</v>
      </c>
      <c r="D144" s="378">
        <v>0</v>
      </c>
      <c r="E144" s="342" t="str">
        <f>IF(C144&gt;0,D144/C144-1,IF(C144&lt;0,-(D144/C144-1),""))</f>
        <v/>
      </c>
      <c r="F144" s="309" t="str">
        <f t="shared" si="5"/>
        <v>否</v>
      </c>
      <c r="G144" s="185" t="str">
        <f t="shared" si="6"/>
        <v>项</v>
      </c>
    </row>
    <row r="145" ht="36" customHeight="1" spans="1:7">
      <c r="A145" s="477" t="s">
        <v>369</v>
      </c>
      <c r="B145" s="338" t="s">
        <v>370</v>
      </c>
      <c r="C145" s="378">
        <v>0</v>
      </c>
      <c r="D145" s="378">
        <v>0</v>
      </c>
      <c r="E145" s="342" t="str">
        <f>IF(C145&gt;0,D145/C145-1,IF(C145&lt;0,-(D145/C145-1),""))</f>
        <v/>
      </c>
      <c r="F145" s="309" t="str">
        <f t="shared" si="5"/>
        <v>否</v>
      </c>
      <c r="G145" s="185" t="str">
        <f t="shared" si="6"/>
        <v>项</v>
      </c>
    </row>
    <row r="146" ht="36" customHeight="1" spans="1:7">
      <c r="A146" s="477" t="s">
        <v>371</v>
      </c>
      <c r="B146" s="338" t="s">
        <v>161</v>
      </c>
      <c r="C146" s="378">
        <v>0</v>
      </c>
      <c r="D146" s="378">
        <v>0</v>
      </c>
      <c r="E146" s="342" t="str">
        <f>IF(C146&gt;0,D146/C146-1,IF(C146&lt;0,-(D146/C146-1),""))</f>
        <v/>
      </c>
      <c r="F146" s="309" t="str">
        <f t="shared" si="5"/>
        <v>否</v>
      </c>
      <c r="G146" s="185" t="str">
        <f t="shared" si="6"/>
        <v>项</v>
      </c>
    </row>
    <row r="147" ht="36" customHeight="1" spans="1:7">
      <c r="A147" s="477" t="s">
        <v>372</v>
      </c>
      <c r="B147" s="338" t="s">
        <v>373</v>
      </c>
      <c r="C147" s="378"/>
      <c r="D147" s="378"/>
      <c r="E147" s="342"/>
      <c r="F147" s="309" t="str">
        <f t="shared" si="5"/>
        <v>否</v>
      </c>
      <c r="G147" s="185" t="str">
        <f t="shared" si="6"/>
        <v>项</v>
      </c>
    </row>
    <row r="148" ht="36" customHeight="1" spans="1:7">
      <c r="A148" s="476" t="s">
        <v>374</v>
      </c>
      <c r="B148" s="334" t="s">
        <v>375</v>
      </c>
      <c r="C148" s="374">
        <v>71</v>
      </c>
      <c r="D148" s="374">
        <v>50</v>
      </c>
      <c r="E148" s="347">
        <v>-0.296</v>
      </c>
      <c r="F148" s="309" t="str">
        <f t="shared" si="5"/>
        <v>是</v>
      </c>
      <c r="G148" s="185" t="str">
        <f t="shared" si="6"/>
        <v>款</v>
      </c>
    </row>
    <row r="149" ht="36" customHeight="1" spans="1:7">
      <c r="A149" s="477" t="s">
        <v>376</v>
      </c>
      <c r="B149" s="338" t="s">
        <v>143</v>
      </c>
      <c r="C149" s="378"/>
      <c r="D149" s="378"/>
      <c r="E149" s="342"/>
      <c r="F149" s="309" t="str">
        <f t="shared" si="5"/>
        <v>否</v>
      </c>
      <c r="G149" s="185" t="str">
        <f t="shared" si="6"/>
        <v>项</v>
      </c>
    </row>
    <row r="150" ht="36" customHeight="1" spans="1:7">
      <c r="A150" s="477" t="s">
        <v>377</v>
      </c>
      <c r="B150" s="338" t="s">
        <v>145</v>
      </c>
      <c r="C150" s="378">
        <v>0</v>
      </c>
      <c r="D150" s="378">
        <v>0</v>
      </c>
      <c r="E150" s="342" t="str">
        <f>IF(C150&gt;0,D150/C150-1,IF(C150&lt;0,-(D150/C150-1),""))</f>
        <v/>
      </c>
      <c r="F150" s="309" t="str">
        <f t="shared" si="5"/>
        <v>否</v>
      </c>
      <c r="G150" s="185" t="str">
        <f t="shared" si="6"/>
        <v>项</v>
      </c>
    </row>
    <row r="151" ht="36" customHeight="1" spans="1:7">
      <c r="A151" s="477" t="s">
        <v>378</v>
      </c>
      <c r="B151" s="338" t="s">
        <v>147</v>
      </c>
      <c r="C151" s="378"/>
      <c r="D151" s="378"/>
      <c r="E151" s="342"/>
      <c r="F151" s="309" t="str">
        <f t="shared" si="5"/>
        <v>否</v>
      </c>
      <c r="G151" s="185" t="str">
        <f t="shared" si="6"/>
        <v>项</v>
      </c>
    </row>
    <row r="152" ht="36" customHeight="1" spans="1:7">
      <c r="A152" s="477" t="s">
        <v>379</v>
      </c>
      <c r="B152" s="338" t="s">
        <v>380</v>
      </c>
      <c r="C152" s="378"/>
      <c r="D152" s="378"/>
      <c r="E152" s="342"/>
      <c r="F152" s="309" t="str">
        <f t="shared" si="5"/>
        <v>否</v>
      </c>
      <c r="G152" s="185" t="str">
        <f t="shared" si="6"/>
        <v>项</v>
      </c>
    </row>
    <row r="153" ht="36" customHeight="1" spans="1:7">
      <c r="A153" s="477" t="s">
        <v>381</v>
      </c>
      <c r="B153" s="338" t="s">
        <v>161</v>
      </c>
      <c r="C153" s="378"/>
      <c r="D153" s="378"/>
      <c r="E153" s="342"/>
      <c r="F153" s="309" t="str">
        <f t="shared" si="5"/>
        <v>否</v>
      </c>
      <c r="G153" s="185" t="str">
        <f t="shared" si="6"/>
        <v>项</v>
      </c>
    </row>
    <row r="154" ht="36" customHeight="1" spans="1:7">
      <c r="A154" s="477" t="s">
        <v>382</v>
      </c>
      <c r="B154" s="338" t="s">
        <v>383</v>
      </c>
      <c r="C154" s="378">
        <v>71</v>
      </c>
      <c r="D154" s="378">
        <v>50</v>
      </c>
      <c r="E154" s="342">
        <v>-0.296</v>
      </c>
      <c r="F154" s="309" t="str">
        <f t="shared" si="5"/>
        <v>是</v>
      </c>
      <c r="G154" s="185" t="str">
        <f t="shared" si="6"/>
        <v>项</v>
      </c>
    </row>
    <row r="155" ht="36" customHeight="1" spans="1:7">
      <c r="A155" s="476" t="s">
        <v>384</v>
      </c>
      <c r="B155" s="334" t="s">
        <v>385</v>
      </c>
      <c r="C155" s="374"/>
      <c r="D155" s="374"/>
      <c r="E155" s="347"/>
      <c r="F155" s="309" t="str">
        <f t="shared" si="5"/>
        <v>否</v>
      </c>
      <c r="G155" s="185" t="str">
        <f t="shared" si="6"/>
        <v>款</v>
      </c>
    </row>
    <row r="156" ht="36" customHeight="1" spans="1:7">
      <c r="A156" s="477" t="s">
        <v>386</v>
      </c>
      <c r="B156" s="338" t="s">
        <v>143</v>
      </c>
      <c r="C156" s="378"/>
      <c r="D156" s="378"/>
      <c r="E156" s="342"/>
      <c r="F156" s="309" t="str">
        <f t="shared" si="5"/>
        <v>否</v>
      </c>
      <c r="G156" s="185" t="str">
        <f t="shared" si="6"/>
        <v>项</v>
      </c>
    </row>
    <row r="157" ht="36" customHeight="1" spans="1:7">
      <c r="A157" s="477" t="s">
        <v>387</v>
      </c>
      <c r="B157" s="338" t="s">
        <v>145</v>
      </c>
      <c r="C157" s="378">
        <v>0</v>
      </c>
      <c r="D157" s="378">
        <v>0</v>
      </c>
      <c r="E157" s="342" t="str">
        <f>IF(C157&gt;0,D157/C157-1,IF(C157&lt;0,-(D157/C157-1),""))</f>
        <v/>
      </c>
      <c r="F157" s="309" t="str">
        <f t="shared" si="5"/>
        <v>否</v>
      </c>
      <c r="G157" s="185" t="str">
        <f t="shared" si="6"/>
        <v>项</v>
      </c>
    </row>
    <row r="158" ht="36" customHeight="1" spans="1:7">
      <c r="A158" s="477" t="s">
        <v>388</v>
      </c>
      <c r="B158" s="338" t="s">
        <v>147</v>
      </c>
      <c r="C158" s="378"/>
      <c r="D158" s="378"/>
      <c r="E158" s="342"/>
      <c r="F158" s="309" t="str">
        <f t="shared" si="5"/>
        <v>否</v>
      </c>
      <c r="G158" s="185" t="str">
        <f t="shared" si="6"/>
        <v>项</v>
      </c>
    </row>
    <row r="159" ht="36" customHeight="1" spans="1:7">
      <c r="A159" s="477" t="s">
        <v>389</v>
      </c>
      <c r="B159" s="338" t="s">
        <v>390</v>
      </c>
      <c r="C159" s="378">
        <v>0</v>
      </c>
      <c r="D159" s="378">
        <v>0</v>
      </c>
      <c r="E159" s="342" t="str">
        <f>IF(C159&gt;0,D159/C159-1,IF(C159&lt;0,-(D159/C159-1),""))</f>
        <v/>
      </c>
      <c r="F159" s="309" t="str">
        <f t="shared" si="5"/>
        <v>否</v>
      </c>
      <c r="G159" s="185" t="str">
        <f t="shared" si="6"/>
        <v>项</v>
      </c>
    </row>
    <row r="160" ht="36" customHeight="1" spans="1:7">
      <c r="A160" s="477" t="s">
        <v>391</v>
      </c>
      <c r="B160" s="338" t="s">
        <v>392</v>
      </c>
      <c r="C160" s="378"/>
      <c r="D160" s="378"/>
      <c r="E160" s="342"/>
      <c r="F160" s="309" t="str">
        <f t="shared" si="5"/>
        <v>否</v>
      </c>
      <c r="G160" s="185" t="str">
        <f t="shared" si="6"/>
        <v>项</v>
      </c>
    </row>
    <row r="161" ht="36" customHeight="1" spans="1:7">
      <c r="A161" s="477" t="s">
        <v>393</v>
      </c>
      <c r="B161" s="338" t="s">
        <v>161</v>
      </c>
      <c r="C161" s="378"/>
      <c r="D161" s="378"/>
      <c r="E161" s="342"/>
      <c r="F161" s="309" t="str">
        <f t="shared" si="5"/>
        <v>否</v>
      </c>
      <c r="G161" s="185" t="str">
        <f t="shared" si="6"/>
        <v>项</v>
      </c>
    </row>
    <row r="162" ht="36" customHeight="1" spans="1:7">
      <c r="A162" s="477" t="s">
        <v>394</v>
      </c>
      <c r="B162" s="338" t="s">
        <v>395</v>
      </c>
      <c r="C162" s="378">
        <v>0</v>
      </c>
      <c r="D162" s="378">
        <v>0</v>
      </c>
      <c r="E162" s="342" t="str">
        <f>IF(C162&gt;0,D162/C162-1,IF(C162&lt;0,-(D162/C162-1),""))</f>
        <v/>
      </c>
      <c r="F162" s="309" t="str">
        <f t="shared" si="5"/>
        <v>否</v>
      </c>
      <c r="G162" s="185" t="str">
        <f t="shared" si="6"/>
        <v>项</v>
      </c>
    </row>
    <row r="163" ht="36" customHeight="1" spans="1:7">
      <c r="A163" s="476" t="s">
        <v>396</v>
      </c>
      <c r="B163" s="334" t="s">
        <v>397</v>
      </c>
      <c r="C163" s="374"/>
      <c r="D163" s="374"/>
      <c r="E163" s="347"/>
      <c r="F163" s="309" t="str">
        <f t="shared" si="5"/>
        <v>否</v>
      </c>
      <c r="G163" s="185" t="str">
        <f t="shared" si="6"/>
        <v>款</v>
      </c>
    </row>
    <row r="164" ht="36" customHeight="1" spans="1:7">
      <c r="A164" s="477" t="s">
        <v>398</v>
      </c>
      <c r="B164" s="338" t="s">
        <v>143</v>
      </c>
      <c r="C164" s="378"/>
      <c r="D164" s="378"/>
      <c r="E164" s="342"/>
      <c r="F164" s="309" t="str">
        <f t="shared" si="5"/>
        <v>否</v>
      </c>
      <c r="G164" s="185" t="str">
        <f t="shared" si="6"/>
        <v>项</v>
      </c>
    </row>
    <row r="165" ht="36" customHeight="1" spans="1:7">
      <c r="A165" s="477" t="s">
        <v>399</v>
      </c>
      <c r="B165" s="338" t="s">
        <v>145</v>
      </c>
      <c r="C165" s="378">
        <v>0</v>
      </c>
      <c r="D165" s="378">
        <v>0</v>
      </c>
      <c r="E165" s="342" t="str">
        <f>IF(C165&gt;0,D165/C165-1,IF(C165&lt;0,-(D165/C165-1),""))</f>
        <v/>
      </c>
      <c r="F165" s="309" t="str">
        <f t="shared" si="5"/>
        <v>否</v>
      </c>
      <c r="G165" s="185" t="str">
        <f t="shared" si="6"/>
        <v>项</v>
      </c>
    </row>
    <row r="166" ht="36" customHeight="1" spans="1:7">
      <c r="A166" s="477" t="s">
        <v>400</v>
      </c>
      <c r="B166" s="338" t="s">
        <v>147</v>
      </c>
      <c r="C166" s="378">
        <v>0</v>
      </c>
      <c r="D166" s="378">
        <v>0</v>
      </c>
      <c r="E166" s="342" t="str">
        <f>IF(C166&gt;0,D166/C166-1,IF(C166&lt;0,-(D166/C166-1),""))</f>
        <v/>
      </c>
      <c r="F166" s="309" t="str">
        <f t="shared" si="5"/>
        <v>否</v>
      </c>
      <c r="G166" s="185" t="str">
        <f t="shared" si="6"/>
        <v>项</v>
      </c>
    </row>
    <row r="167" ht="36" customHeight="1" spans="1:7">
      <c r="A167" s="477" t="s">
        <v>401</v>
      </c>
      <c r="B167" s="338" t="s">
        <v>402</v>
      </c>
      <c r="C167" s="378"/>
      <c r="D167" s="378"/>
      <c r="E167" s="342"/>
      <c r="F167" s="309" t="str">
        <f t="shared" si="5"/>
        <v>否</v>
      </c>
      <c r="G167" s="185" t="str">
        <f t="shared" si="6"/>
        <v>项</v>
      </c>
    </row>
    <row r="168" ht="36" customHeight="1" spans="1:7">
      <c r="A168" s="477" t="s">
        <v>403</v>
      </c>
      <c r="B168" s="338" t="s">
        <v>404</v>
      </c>
      <c r="C168" s="378">
        <v>0</v>
      </c>
      <c r="D168" s="378">
        <v>0</v>
      </c>
      <c r="E168" s="342" t="str">
        <f>IF(C168&gt;0,D168/C168-1,IF(C168&lt;0,-(D168/C168-1),""))</f>
        <v/>
      </c>
      <c r="F168" s="309" t="str">
        <f t="shared" si="5"/>
        <v>否</v>
      </c>
      <c r="G168" s="185" t="str">
        <f t="shared" si="6"/>
        <v>项</v>
      </c>
    </row>
    <row r="169" ht="36" customHeight="1" spans="1:7">
      <c r="A169" s="476" t="s">
        <v>405</v>
      </c>
      <c r="B169" s="334" t="s">
        <v>406</v>
      </c>
      <c r="C169" s="374">
        <v>82</v>
      </c>
      <c r="D169" s="374">
        <v>82</v>
      </c>
      <c r="E169" s="347"/>
      <c r="F169" s="309" t="str">
        <f t="shared" si="5"/>
        <v>是</v>
      </c>
      <c r="G169" s="185" t="str">
        <f t="shared" si="6"/>
        <v>款</v>
      </c>
    </row>
    <row r="170" ht="36" customHeight="1" spans="1:7">
      <c r="A170" s="477" t="s">
        <v>407</v>
      </c>
      <c r="B170" s="338" t="s">
        <v>143</v>
      </c>
      <c r="C170" s="378">
        <v>76</v>
      </c>
      <c r="D170" s="378">
        <v>72</v>
      </c>
      <c r="E170" s="342">
        <v>-0.053</v>
      </c>
      <c r="F170" s="309" t="str">
        <f t="shared" si="5"/>
        <v>是</v>
      </c>
      <c r="G170" s="185" t="str">
        <f t="shared" si="6"/>
        <v>项</v>
      </c>
    </row>
    <row r="171" ht="36" customHeight="1" spans="1:7">
      <c r="A171" s="477" t="s">
        <v>408</v>
      </c>
      <c r="B171" s="338" t="s">
        <v>145</v>
      </c>
      <c r="C171" s="378">
        <v>0</v>
      </c>
      <c r="D171" s="378">
        <v>0</v>
      </c>
      <c r="E171" s="342" t="str">
        <f>IF(C171&gt;0,D171/C171-1,IF(C171&lt;0,-(D171/C171-1),""))</f>
        <v/>
      </c>
      <c r="F171" s="309" t="str">
        <f t="shared" si="5"/>
        <v>否</v>
      </c>
      <c r="G171" s="185" t="str">
        <f t="shared" si="6"/>
        <v>项</v>
      </c>
    </row>
    <row r="172" ht="36" customHeight="1" spans="1:7">
      <c r="A172" s="477" t="s">
        <v>409</v>
      </c>
      <c r="B172" s="338" t="s">
        <v>147</v>
      </c>
      <c r="C172" s="378">
        <v>0</v>
      </c>
      <c r="D172" s="378">
        <v>0</v>
      </c>
      <c r="E172" s="342" t="str">
        <f>IF(C172&gt;0,D172/C172-1,IF(C172&lt;0,-(D172/C172-1),""))</f>
        <v/>
      </c>
      <c r="F172" s="309" t="str">
        <f t="shared" si="5"/>
        <v>否</v>
      </c>
      <c r="G172" s="185" t="str">
        <f t="shared" si="6"/>
        <v>项</v>
      </c>
    </row>
    <row r="173" ht="36" customHeight="1" spans="1:7">
      <c r="A173" s="477" t="s">
        <v>410</v>
      </c>
      <c r="B173" s="338" t="s">
        <v>174</v>
      </c>
      <c r="C173" s="378"/>
      <c r="D173" s="378"/>
      <c r="E173" s="342"/>
      <c r="F173" s="309" t="str">
        <f t="shared" si="5"/>
        <v>否</v>
      </c>
      <c r="G173" s="185" t="str">
        <f t="shared" si="6"/>
        <v>项</v>
      </c>
    </row>
    <row r="174" ht="36" customHeight="1" spans="1:7">
      <c r="A174" s="477" t="s">
        <v>411</v>
      </c>
      <c r="B174" s="338" t="s">
        <v>161</v>
      </c>
      <c r="C174" s="378">
        <v>0</v>
      </c>
      <c r="D174" s="378">
        <v>0</v>
      </c>
      <c r="E174" s="342" t="str">
        <f>IF(C174&gt;0,D174/C174-1,IF(C174&lt;0,-(D174/C174-1),""))</f>
        <v/>
      </c>
      <c r="F174" s="309" t="str">
        <f t="shared" si="5"/>
        <v>否</v>
      </c>
      <c r="G174" s="185" t="str">
        <f t="shared" si="6"/>
        <v>项</v>
      </c>
    </row>
    <row r="175" ht="36" customHeight="1" spans="1:7">
      <c r="A175" s="477" t="s">
        <v>412</v>
      </c>
      <c r="B175" s="338" t="s">
        <v>413</v>
      </c>
      <c r="C175" s="378">
        <v>6</v>
      </c>
      <c r="D175" s="378">
        <v>10</v>
      </c>
      <c r="E175" s="342">
        <v>0.667</v>
      </c>
      <c r="F175" s="309" t="str">
        <f t="shared" si="5"/>
        <v>是</v>
      </c>
      <c r="G175" s="185" t="str">
        <f t="shared" si="6"/>
        <v>项</v>
      </c>
    </row>
    <row r="176" ht="36" customHeight="1" spans="1:7">
      <c r="A176" s="476" t="s">
        <v>414</v>
      </c>
      <c r="B176" s="334" t="s">
        <v>415</v>
      </c>
      <c r="C176" s="374">
        <v>367</v>
      </c>
      <c r="D176" s="374">
        <v>407</v>
      </c>
      <c r="E176" s="347">
        <v>0.109</v>
      </c>
      <c r="F176" s="309" t="str">
        <f t="shared" si="5"/>
        <v>是</v>
      </c>
      <c r="G176" s="185" t="str">
        <f t="shared" si="6"/>
        <v>款</v>
      </c>
    </row>
    <row r="177" ht="36" customHeight="1" spans="1:7">
      <c r="A177" s="477" t="s">
        <v>416</v>
      </c>
      <c r="B177" s="338" t="s">
        <v>143</v>
      </c>
      <c r="C177" s="378">
        <v>297</v>
      </c>
      <c r="D177" s="378">
        <v>284</v>
      </c>
      <c r="E177" s="342">
        <v>-0.044</v>
      </c>
      <c r="F177" s="309" t="str">
        <f t="shared" si="5"/>
        <v>是</v>
      </c>
      <c r="G177" s="185" t="str">
        <f t="shared" si="6"/>
        <v>项</v>
      </c>
    </row>
    <row r="178" ht="36" customHeight="1" spans="1:7">
      <c r="A178" s="477" t="s">
        <v>417</v>
      </c>
      <c r="B178" s="338" t="s">
        <v>145</v>
      </c>
      <c r="C178" s="378">
        <v>22</v>
      </c>
      <c r="D178" s="378">
        <v>10</v>
      </c>
      <c r="E178" s="342">
        <v>-0.545</v>
      </c>
      <c r="F178" s="309" t="str">
        <f t="shared" si="5"/>
        <v>是</v>
      </c>
      <c r="G178" s="185" t="str">
        <f t="shared" si="6"/>
        <v>项</v>
      </c>
    </row>
    <row r="179" ht="36" customHeight="1" spans="1:7">
      <c r="A179" s="477" t="s">
        <v>418</v>
      </c>
      <c r="B179" s="338" t="s">
        <v>147</v>
      </c>
      <c r="C179" s="378"/>
      <c r="D179" s="378"/>
      <c r="E179" s="342"/>
      <c r="F179" s="309" t="str">
        <f t="shared" si="5"/>
        <v>否</v>
      </c>
      <c r="G179" s="185" t="str">
        <f t="shared" si="6"/>
        <v>项</v>
      </c>
    </row>
    <row r="180" ht="36" customHeight="1" spans="1:7">
      <c r="A180" s="477">
        <v>2012906</v>
      </c>
      <c r="B180" s="338" t="s">
        <v>419</v>
      </c>
      <c r="C180" s="378">
        <v>0</v>
      </c>
      <c r="D180" s="378">
        <v>0</v>
      </c>
      <c r="E180" s="342" t="str">
        <f>IF(C180&gt;0,D180/C180-1,IF(C180&lt;0,-(D180/C180-1),""))</f>
        <v/>
      </c>
      <c r="F180" s="309" t="str">
        <f t="shared" si="5"/>
        <v>否</v>
      </c>
      <c r="G180" s="185" t="str">
        <f t="shared" si="6"/>
        <v>项</v>
      </c>
    </row>
    <row r="181" ht="36" customHeight="1" spans="1:7">
      <c r="A181" s="477" t="s">
        <v>420</v>
      </c>
      <c r="B181" s="338" t="s">
        <v>161</v>
      </c>
      <c r="C181" s="378">
        <v>25</v>
      </c>
      <c r="D181" s="378">
        <v>25</v>
      </c>
      <c r="E181" s="342"/>
      <c r="F181" s="309" t="str">
        <f t="shared" si="5"/>
        <v>是</v>
      </c>
      <c r="G181" s="185" t="str">
        <f t="shared" si="6"/>
        <v>项</v>
      </c>
    </row>
    <row r="182" ht="36" customHeight="1" spans="1:7">
      <c r="A182" s="477" t="s">
        <v>421</v>
      </c>
      <c r="B182" s="338" t="s">
        <v>422</v>
      </c>
      <c r="C182" s="378">
        <v>23</v>
      </c>
      <c r="D182" s="378">
        <v>88</v>
      </c>
      <c r="E182" s="342">
        <v>2.826</v>
      </c>
      <c r="F182" s="309" t="str">
        <f t="shared" si="5"/>
        <v>是</v>
      </c>
      <c r="G182" s="185" t="str">
        <f t="shared" si="6"/>
        <v>项</v>
      </c>
    </row>
    <row r="183" ht="36" customHeight="1" spans="1:7">
      <c r="A183" s="476" t="s">
        <v>423</v>
      </c>
      <c r="B183" s="334" t="s">
        <v>424</v>
      </c>
      <c r="C183" s="374">
        <v>3285</v>
      </c>
      <c r="D183" s="374">
        <v>3378</v>
      </c>
      <c r="E183" s="347">
        <v>0.028</v>
      </c>
      <c r="F183" s="309" t="str">
        <f t="shared" si="5"/>
        <v>是</v>
      </c>
      <c r="G183" s="185" t="str">
        <f t="shared" si="6"/>
        <v>款</v>
      </c>
    </row>
    <row r="184" ht="36" customHeight="1" spans="1:7">
      <c r="A184" s="477" t="s">
        <v>425</v>
      </c>
      <c r="B184" s="338" t="s">
        <v>143</v>
      </c>
      <c r="C184" s="378">
        <v>2238</v>
      </c>
      <c r="D184" s="378">
        <v>2201</v>
      </c>
      <c r="E184" s="342">
        <v>-0.017</v>
      </c>
      <c r="F184" s="309" t="str">
        <f t="shared" si="5"/>
        <v>是</v>
      </c>
      <c r="G184" s="185" t="str">
        <f t="shared" si="6"/>
        <v>项</v>
      </c>
    </row>
    <row r="185" ht="36" customHeight="1" spans="1:7">
      <c r="A185" s="477" t="s">
        <v>426</v>
      </c>
      <c r="B185" s="338" t="s">
        <v>145</v>
      </c>
      <c r="C185" s="378">
        <v>70</v>
      </c>
      <c r="D185" s="378">
        <v>70</v>
      </c>
      <c r="E185" s="342">
        <f>IF(C185&gt;0,D185/C185-1,IF(C185&lt;0,-(D185/C185-1),""))</f>
        <v>0</v>
      </c>
      <c r="F185" s="309" t="str">
        <f t="shared" si="5"/>
        <v>是</v>
      </c>
      <c r="G185" s="185" t="str">
        <f t="shared" si="6"/>
        <v>项</v>
      </c>
    </row>
    <row r="186" ht="36" customHeight="1" spans="1:7">
      <c r="A186" s="477" t="s">
        <v>427</v>
      </c>
      <c r="B186" s="338" t="s">
        <v>147</v>
      </c>
      <c r="C186" s="378"/>
      <c r="D186" s="378"/>
      <c r="E186" s="342"/>
      <c r="F186" s="309" t="str">
        <f t="shared" si="5"/>
        <v>否</v>
      </c>
      <c r="G186" s="185" t="str">
        <f t="shared" si="6"/>
        <v>项</v>
      </c>
    </row>
    <row r="187" ht="36" customHeight="1" spans="1:7">
      <c r="A187" s="477" t="s">
        <v>428</v>
      </c>
      <c r="B187" s="338" t="s">
        <v>429</v>
      </c>
      <c r="C187" s="378">
        <v>660</v>
      </c>
      <c r="D187" s="378">
        <v>462</v>
      </c>
      <c r="E187" s="342">
        <v>-0.3</v>
      </c>
      <c r="F187" s="309" t="str">
        <f t="shared" si="5"/>
        <v>是</v>
      </c>
      <c r="G187" s="185" t="str">
        <f t="shared" si="6"/>
        <v>项</v>
      </c>
    </row>
    <row r="188" ht="36" customHeight="1" spans="1:7">
      <c r="A188" s="477" t="s">
        <v>430</v>
      </c>
      <c r="B188" s="338" t="s">
        <v>161</v>
      </c>
      <c r="C188" s="378">
        <v>267</v>
      </c>
      <c r="D188" s="378">
        <v>625</v>
      </c>
      <c r="E188" s="342">
        <v>1.341</v>
      </c>
      <c r="F188" s="309" t="str">
        <f t="shared" si="5"/>
        <v>是</v>
      </c>
      <c r="G188" s="185" t="str">
        <f t="shared" si="6"/>
        <v>项</v>
      </c>
    </row>
    <row r="189" ht="36" customHeight="1" spans="1:7">
      <c r="A189" s="477" t="s">
        <v>431</v>
      </c>
      <c r="B189" s="338" t="s">
        <v>432</v>
      </c>
      <c r="C189" s="378">
        <v>50</v>
      </c>
      <c r="D189" s="378">
        <v>20</v>
      </c>
      <c r="E189" s="342">
        <v>-0.6</v>
      </c>
      <c r="F189" s="309" t="str">
        <f t="shared" si="5"/>
        <v>是</v>
      </c>
      <c r="G189" s="185" t="str">
        <f t="shared" si="6"/>
        <v>项</v>
      </c>
    </row>
    <row r="190" ht="36" customHeight="1" spans="1:7">
      <c r="A190" s="476" t="s">
        <v>433</v>
      </c>
      <c r="B190" s="334" t="s">
        <v>434</v>
      </c>
      <c r="C190" s="374">
        <v>775</v>
      </c>
      <c r="D190" s="374">
        <v>702</v>
      </c>
      <c r="E190" s="347">
        <v>-0.094</v>
      </c>
      <c r="F190" s="309" t="str">
        <f t="shared" si="5"/>
        <v>是</v>
      </c>
      <c r="G190" s="185" t="str">
        <f t="shared" si="6"/>
        <v>款</v>
      </c>
    </row>
    <row r="191" ht="36" customHeight="1" spans="1:7">
      <c r="A191" s="477" t="s">
        <v>435</v>
      </c>
      <c r="B191" s="338" t="s">
        <v>143</v>
      </c>
      <c r="C191" s="378">
        <v>590</v>
      </c>
      <c r="D191" s="378">
        <v>481</v>
      </c>
      <c r="E191" s="342">
        <v>-0.185</v>
      </c>
      <c r="F191" s="309" t="str">
        <f t="shared" si="5"/>
        <v>是</v>
      </c>
      <c r="G191" s="185" t="str">
        <f t="shared" si="6"/>
        <v>项</v>
      </c>
    </row>
    <row r="192" ht="36" customHeight="1" spans="1:7">
      <c r="A192" s="477" t="s">
        <v>436</v>
      </c>
      <c r="B192" s="338" t="s">
        <v>145</v>
      </c>
      <c r="C192" s="378">
        <v>0</v>
      </c>
      <c r="D192" s="378">
        <v>0</v>
      </c>
      <c r="E192" s="342" t="str">
        <f>IF(C192&gt;0,D192/C192-1,IF(C192&lt;0,-(D192/C192-1),""))</f>
        <v/>
      </c>
      <c r="F192" s="309" t="str">
        <f t="shared" si="5"/>
        <v>否</v>
      </c>
      <c r="G192" s="185" t="str">
        <f t="shared" si="6"/>
        <v>项</v>
      </c>
    </row>
    <row r="193" ht="36" customHeight="1" spans="1:7">
      <c r="A193" s="477" t="s">
        <v>437</v>
      </c>
      <c r="B193" s="338" t="s">
        <v>147</v>
      </c>
      <c r="C193" s="378"/>
      <c r="D193" s="378"/>
      <c r="E193" s="342"/>
      <c r="F193" s="309" t="str">
        <f t="shared" si="5"/>
        <v>否</v>
      </c>
      <c r="G193" s="185" t="str">
        <f t="shared" si="6"/>
        <v>项</v>
      </c>
    </row>
    <row r="194" ht="36" customHeight="1" spans="1:7">
      <c r="A194" s="477" t="s">
        <v>438</v>
      </c>
      <c r="B194" s="338" t="s">
        <v>439</v>
      </c>
      <c r="C194" s="378">
        <v>0</v>
      </c>
      <c r="D194" s="378">
        <v>0</v>
      </c>
      <c r="E194" s="342" t="str">
        <f>IF(C194&gt;0,D194/C194-1,IF(C194&lt;0,-(D194/C194-1),""))</f>
        <v/>
      </c>
      <c r="F194" s="309" t="str">
        <f t="shared" si="5"/>
        <v>否</v>
      </c>
      <c r="G194" s="185" t="str">
        <f t="shared" si="6"/>
        <v>项</v>
      </c>
    </row>
    <row r="195" ht="36" customHeight="1" spans="1:7">
      <c r="A195" s="477" t="s">
        <v>440</v>
      </c>
      <c r="B195" s="338" t="s">
        <v>161</v>
      </c>
      <c r="C195" s="378">
        <v>54</v>
      </c>
      <c r="D195" s="378">
        <v>69</v>
      </c>
      <c r="E195" s="342">
        <v>0.278</v>
      </c>
      <c r="F195" s="309" t="str">
        <f t="shared" si="5"/>
        <v>是</v>
      </c>
      <c r="G195" s="185" t="str">
        <f t="shared" si="6"/>
        <v>项</v>
      </c>
    </row>
    <row r="196" ht="36" customHeight="1" spans="1:7">
      <c r="A196" s="477" t="s">
        <v>441</v>
      </c>
      <c r="B196" s="338" t="s">
        <v>442</v>
      </c>
      <c r="C196" s="378">
        <v>131</v>
      </c>
      <c r="D196" s="378">
        <v>152</v>
      </c>
      <c r="E196" s="342">
        <v>0.16</v>
      </c>
      <c r="F196" s="309" t="str">
        <f t="shared" ref="F196:F259" si="7">IF(LEN(A196)=3,"是",IF(B196&lt;&gt;"",IF(SUM(C196:D196)&lt;&gt;0,"是","否"),"是"))</f>
        <v>是</v>
      </c>
      <c r="G196" s="185" t="str">
        <f t="shared" ref="G196:G259" si="8">IF(LEN(A196)=3,"类",IF(LEN(A196)=5,"款","项"))</f>
        <v>项</v>
      </c>
    </row>
    <row r="197" ht="36" customHeight="1" spans="1:7">
      <c r="A197" s="476" t="s">
        <v>443</v>
      </c>
      <c r="B197" s="334" t="s">
        <v>444</v>
      </c>
      <c r="C197" s="374">
        <v>503</v>
      </c>
      <c r="D197" s="374">
        <v>509</v>
      </c>
      <c r="E197" s="347">
        <v>0.012</v>
      </c>
      <c r="F197" s="309" t="str">
        <f t="shared" si="7"/>
        <v>是</v>
      </c>
      <c r="G197" s="185" t="str">
        <f t="shared" si="8"/>
        <v>款</v>
      </c>
    </row>
    <row r="198" ht="36" customHeight="1" spans="1:7">
      <c r="A198" s="477" t="s">
        <v>445</v>
      </c>
      <c r="B198" s="338" t="s">
        <v>143</v>
      </c>
      <c r="C198" s="378">
        <v>421</v>
      </c>
      <c r="D198" s="378">
        <v>237</v>
      </c>
      <c r="E198" s="342">
        <v>-0.437</v>
      </c>
      <c r="F198" s="309" t="str">
        <f t="shared" si="7"/>
        <v>是</v>
      </c>
      <c r="G198" s="185" t="str">
        <f t="shared" si="8"/>
        <v>项</v>
      </c>
    </row>
    <row r="199" ht="36" customHeight="1" spans="1:7">
      <c r="A199" s="477" t="s">
        <v>446</v>
      </c>
      <c r="B199" s="338" t="s">
        <v>145</v>
      </c>
      <c r="C199" s="378">
        <v>77</v>
      </c>
      <c r="D199" s="378">
        <v>212</v>
      </c>
      <c r="E199" s="342">
        <v>1.753</v>
      </c>
      <c r="F199" s="309" t="str">
        <f t="shared" si="7"/>
        <v>是</v>
      </c>
      <c r="G199" s="185" t="str">
        <f t="shared" si="8"/>
        <v>项</v>
      </c>
    </row>
    <row r="200" ht="36" customHeight="1" spans="1:7">
      <c r="A200" s="477" t="s">
        <v>447</v>
      </c>
      <c r="B200" s="338" t="s">
        <v>147</v>
      </c>
      <c r="C200" s="378"/>
      <c r="D200" s="378"/>
      <c r="E200" s="342"/>
      <c r="F200" s="309" t="str">
        <f t="shared" si="7"/>
        <v>否</v>
      </c>
      <c r="G200" s="185" t="str">
        <f t="shared" si="8"/>
        <v>项</v>
      </c>
    </row>
    <row r="201" ht="36" customHeight="1" spans="1:7">
      <c r="A201" s="477" t="s">
        <v>448</v>
      </c>
      <c r="B201" s="338" t="s">
        <v>449</v>
      </c>
      <c r="C201" s="378">
        <v>0</v>
      </c>
      <c r="D201" s="378">
        <v>0</v>
      </c>
      <c r="E201" s="342" t="str">
        <f>IF(C201&gt;0,D201/C201-1,IF(C201&lt;0,-(D201/C201-1),""))</f>
        <v/>
      </c>
      <c r="F201" s="309" t="str">
        <f t="shared" si="7"/>
        <v>否</v>
      </c>
      <c r="G201" s="185" t="str">
        <f t="shared" si="8"/>
        <v>项</v>
      </c>
    </row>
    <row r="202" ht="36" customHeight="1" spans="1:7">
      <c r="A202" s="477" t="s">
        <v>450</v>
      </c>
      <c r="B202" s="338" t="s">
        <v>161</v>
      </c>
      <c r="C202" s="378">
        <v>0</v>
      </c>
      <c r="D202" s="378">
        <v>0</v>
      </c>
      <c r="E202" s="342" t="str">
        <f>IF(C202&gt;0,D202/C202-1,IF(C202&lt;0,-(D202/C202-1),""))</f>
        <v/>
      </c>
      <c r="F202" s="309" t="str">
        <f t="shared" si="7"/>
        <v>否</v>
      </c>
      <c r="G202" s="185" t="str">
        <f t="shared" si="8"/>
        <v>项</v>
      </c>
    </row>
    <row r="203" ht="36" customHeight="1" spans="1:7">
      <c r="A203" s="477" t="s">
        <v>451</v>
      </c>
      <c r="B203" s="338" t="s">
        <v>452</v>
      </c>
      <c r="C203" s="378">
        <v>5</v>
      </c>
      <c r="D203" s="378">
        <v>60</v>
      </c>
      <c r="E203" s="342">
        <v>11</v>
      </c>
      <c r="F203" s="309" t="str">
        <f t="shared" si="7"/>
        <v>是</v>
      </c>
      <c r="G203" s="185" t="str">
        <f t="shared" si="8"/>
        <v>项</v>
      </c>
    </row>
    <row r="204" ht="36" customHeight="1" spans="1:7">
      <c r="A204" s="476" t="s">
        <v>453</v>
      </c>
      <c r="B204" s="334" t="s">
        <v>454</v>
      </c>
      <c r="C204" s="374">
        <v>274</v>
      </c>
      <c r="D204" s="374">
        <v>260</v>
      </c>
      <c r="E204" s="347">
        <v>-0.051</v>
      </c>
      <c r="F204" s="309" t="str">
        <f t="shared" si="7"/>
        <v>是</v>
      </c>
      <c r="G204" s="185" t="str">
        <f t="shared" si="8"/>
        <v>款</v>
      </c>
    </row>
    <row r="205" ht="36" customHeight="1" spans="1:7">
      <c r="A205" s="477" t="s">
        <v>455</v>
      </c>
      <c r="B205" s="338" t="s">
        <v>143</v>
      </c>
      <c r="C205" s="378">
        <v>209</v>
      </c>
      <c r="D205" s="378">
        <v>225</v>
      </c>
      <c r="E205" s="342">
        <v>0.077</v>
      </c>
      <c r="F205" s="309" t="str">
        <f t="shared" si="7"/>
        <v>是</v>
      </c>
      <c r="G205" s="185" t="str">
        <f t="shared" si="8"/>
        <v>项</v>
      </c>
    </row>
    <row r="206" ht="36" customHeight="1" spans="1:7">
      <c r="A206" s="477" t="s">
        <v>456</v>
      </c>
      <c r="B206" s="338" t="s">
        <v>145</v>
      </c>
      <c r="C206" s="378"/>
      <c r="D206" s="378"/>
      <c r="E206" s="342"/>
      <c r="F206" s="309" t="str">
        <f t="shared" si="7"/>
        <v>否</v>
      </c>
      <c r="G206" s="185" t="str">
        <f t="shared" si="8"/>
        <v>项</v>
      </c>
    </row>
    <row r="207" ht="36" customHeight="1" spans="1:7">
      <c r="A207" s="477" t="s">
        <v>457</v>
      </c>
      <c r="B207" s="338" t="s">
        <v>147</v>
      </c>
      <c r="C207" s="378">
        <v>0</v>
      </c>
      <c r="D207" s="378">
        <v>0</v>
      </c>
      <c r="E207" s="342" t="str">
        <f>IF(C207&gt;0,D207/C207-1,IF(C207&lt;0,-(D207/C207-1),""))</f>
        <v/>
      </c>
      <c r="F207" s="309" t="str">
        <f t="shared" si="7"/>
        <v>否</v>
      </c>
      <c r="G207" s="185" t="str">
        <f t="shared" si="8"/>
        <v>项</v>
      </c>
    </row>
    <row r="208" ht="36" customHeight="1" spans="1:7">
      <c r="A208" s="477" t="s">
        <v>458</v>
      </c>
      <c r="B208" s="338" t="s">
        <v>459</v>
      </c>
      <c r="C208" s="378"/>
      <c r="D208" s="378"/>
      <c r="E208" s="342"/>
      <c r="F208" s="309" t="str">
        <f t="shared" si="7"/>
        <v>否</v>
      </c>
      <c r="G208" s="185" t="str">
        <f t="shared" si="8"/>
        <v>项</v>
      </c>
    </row>
    <row r="209" ht="36" customHeight="1" spans="1:7">
      <c r="A209" s="477" t="s">
        <v>460</v>
      </c>
      <c r="B209" s="338" t="s">
        <v>461</v>
      </c>
      <c r="C209" s="378">
        <v>7</v>
      </c>
      <c r="D209" s="378">
        <v>5</v>
      </c>
      <c r="E209" s="342">
        <v>-0.286</v>
      </c>
      <c r="F209" s="309" t="str">
        <f t="shared" si="7"/>
        <v>是</v>
      </c>
      <c r="G209" s="185" t="str">
        <f t="shared" si="8"/>
        <v>项</v>
      </c>
    </row>
    <row r="210" ht="36" customHeight="1" spans="1:7">
      <c r="A210" s="477" t="s">
        <v>462</v>
      </c>
      <c r="B210" s="338" t="s">
        <v>161</v>
      </c>
      <c r="C210" s="378"/>
      <c r="D210" s="378"/>
      <c r="E210" s="342"/>
      <c r="F210" s="309" t="str">
        <f t="shared" si="7"/>
        <v>否</v>
      </c>
      <c r="G210" s="185" t="str">
        <f t="shared" si="8"/>
        <v>项</v>
      </c>
    </row>
    <row r="211" ht="36" customHeight="1" spans="1:7">
      <c r="A211" s="477" t="s">
        <v>463</v>
      </c>
      <c r="B211" s="338" t="s">
        <v>464</v>
      </c>
      <c r="C211" s="378">
        <v>58</v>
      </c>
      <c r="D211" s="378">
        <v>30</v>
      </c>
      <c r="E211" s="342">
        <v>-0.483</v>
      </c>
      <c r="F211" s="309" t="str">
        <f t="shared" si="7"/>
        <v>是</v>
      </c>
      <c r="G211" s="185" t="str">
        <f t="shared" si="8"/>
        <v>项</v>
      </c>
    </row>
    <row r="212" ht="36" customHeight="1" spans="1:7">
      <c r="A212" s="476" t="s">
        <v>465</v>
      </c>
      <c r="B212" s="334" t="s">
        <v>466</v>
      </c>
      <c r="C212" s="374">
        <f>SUM(C213:C217)</f>
        <v>0</v>
      </c>
      <c r="D212" s="374">
        <f>SUM(D213:D217)</f>
        <v>0</v>
      </c>
      <c r="E212" s="347" t="str">
        <f t="shared" ref="E212:E217" si="9">IF(C212&gt;0,D212/C212-1,IF(C212&lt;0,-(D212/C212-1),""))</f>
        <v/>
      </c>
      <c r="F212" s="309" t="str">
        <f t="shared" si="7"/>
        <v>否</v>
      </c>
      <c r="G212" s="185" t="str">
        <f t="shared" si="8"/>
        <v>款</v>
      </c>
    </row>
    <row r="213" ht="36" customHeight="1" spans="1:7">
      <c r="A213" s="477" t="s">
        <v>467</v>
      </c>
      <c r="B213" s="338" t="s">
        <v>143</v>
      </c>
      <c r="C213" s="378">
        <v>0</v>
      </c>
      <c r="D213" s="378">
        <v>0</v>
      </c>
      <c r="E213" s="342" t="str">
        <f t="shared" si="9"/>
        <v/>
      </c>
      <c r="F213" s="309" t="str">
        <f t="shared" si="7"/>
        <v>否</v>
      </c>
      <c r="G213" s="185" t="str">
        <f t="shared" si="8"/>
        <v>项</v>
      </c>
    </row>
    <row r="214" ht="36" customHeight="1" spans="1:7">
      <c r="A214" s="477" t="s">
        <v>468</v>
      </c>
      <c r="B214" s="338" t="s">
        <v>145</v>
      </c>
      <c r="C214" s="378">
        <v>0</v>
      </c>
      <c r="D214" s="378">
        <v>0</v>
      </c>
      <c r="E214" s="342" t="str">
        <f t="shared" si="9"/>
        <v/>
      </c>
      <c r="F214" s="309" t="str">
        <f t="shared" si="7"/>
        <v>否</v>
      </c>
      <c r="G214" s="185" t="str">
        <f t="shared" si="8"/>
        <v>项</v>
      </c>
    </row>
    <row r="215" ht="36" customHeight="1" spans="1:7">
      <c r="A215" s="477" t="s">
        <v>469</v>
      </c>
      <c r="B215" s="338" t="s">
        <v>147</v>
      </c>
      <c r="C215" s="378">
        <v>0</v>
      </c>
      <c r="D215" s="378">
        <v>0</v>
      </c>
      <c r="E215" s="342" t="str">
        <f t="shared" si="9"/>
        <v/>
      </c>
      <c r="F215" s="309" t="str">
        <f t="shared" si="7"/>
        <v>否</v>
      </c>
      <c r="G215" s="185" t="str">
        <f t="shared" si="8"/>
        <v>项</v>
      </c>
    </row>
    <row r="216" ht="36" customHeight="1" spans="1:7">
      <c r="A216" s="477" t="s">
        <v>470</v>
      </c>
      <c r="B216" s="338" t="s">
        <v>161</v>
      </c>
      <c r="C216" s="378">
        <v>0</v>
      </c>
      <c r="D216" s="378">
        <v>0</v>
      </c>
      <c r="E216" s="342" t="str">
        <f t="shared" si="9"/>
        <v/>
      </c>
      <c r="F216" s="309" t="str">
        <f t="shared" si="7"/>
        <v>否</v>
      </c>
      <c r="G216" s="185" t="str">
        <f t="shared" si="8"/>
        <v>项</v>
      </c>
    </row>
    <row r="217" ht="36" customHeight="1" spans="1:7">
      <c r="A217" s="477" t="s">
        <v>471</v>
      </c>
      <c r="B217" s="338" t="s">
        <v>472</v>
      </c>
      <c r="C217" s="378">
        <v>0</v>
      </c>
      <c r="D217" s="378">
        <v>0</v>
      </c>
      <c r="E217" s="342" t="str">
        <f t="shared" si="9"/>
        <v/>
      </c>
      <c r="F217" s="309" t="str">
        <f t="shared" si="7"/>
        <v>否</v>
      </c>
      <c r="G217" s="185" t="str">
        <f t="shared" si="8"/>
        <v>项</v>
      </c>
    </row>
    <row r="218" ht="36" customHeight="1" spans="1:7">
      <c r="A218" s="476" t="s">
        <v>473</v>
      </c>
      <c r="B218" s="334" t="s">
        <v>474</v>
      </c>
      <c r="C218" s="374">
        <v>49</v>
      </c>
      <c r="D218" s="374">
        <v>20</v>
      </c>
      <c r="E218" s="347">
        <v>-0.592</v>
      </c>
      <c r="F218" s="309" t="str">
        <f t="shared" si="7"/>
        <v>是</v>
      </c>
      <c r="G218" s="185" t="str">
        <f t="shared" si="8"/>
        <v>款</v>
      </c>
    </row>
    <row r="219" ht="36" customHeight="1" spans="1:7">
      <c r="A219" s="477" t="s">
        <v>475</v>
      </c>
      <c r="B219" s="338" t="s">
        <v>143</v>
      </c>
      <c r="C219" s="378"/>
      <c r="D219" s="378"/>
      <c r="E219" s="342"/>
      <c r="F219" s="309" t="str">
        <f t="shared" si="7"/>
        <v>否</v>
      </c>
      <c r="G219" s="185" t="str">
        <f t="shared" si="8"/>
        <v>项</v>
      </c>
    </row>
    <row r="220" ht="36" customHeight="1" spans="1:7">
      <c r="A220" s="477" t="s">
        <v>476</v>
      </c>
      <c r="B220" s="338" t="s">
        <v>145</v>
      </c>
      <c r="C220" s="378"/>
      <c r="D220" s="378"/>
      <c r="E220" s="342"/>
      <c r="F220" s="309" t="str">
        <f t="shared" si="7"/>
        <v>否</v>
      </c>
      <c r="G220" s="185" t="str">
        <f t="shared" si="8"/>
        <v>项</v>
      </c>
    </row>
    <row r="221" ht="36" customHeight="1" spans="1:7">
      <c r="A221" s="477" t="s">
        <v>477</v>
      </c>
      <c r="B221" s="338" t="s">
        <v>147</v>
      </c>
      <c r="C221" s="378">
        <v>0</v>
      </c>
      <c r="D221" s="378">
        <v>0</v>
      </c>
      <c r="E221" s="342" t="str">
        <f>IF(C221&gt;0,D221/C221-1,IF(C221&lt;0,-(D221/C221-1),""))</f>
        <v/>
      </c>
      <c r="F221" s="309" t="str">
        <f t="shared" si="7"/>
        <v>否</v>
      </c>
      <c r="G221" s="185" t="str">
        <f t="shared" si="8"/>
        <v>项</v>
      </c>
    </row>
    <row r="222" ht="36" customHeight="1" spans="1:7">
      <c r="A222" s="477" t="s">
        <v>478</v>
      </c>
      <c r="B222" s="338" t="s">
        <v>161</v>
      </c>
      <c r="C222" s="378"/>
      <c r="D222" s="378"/>
      <c r="E222" s="342"/>
      <c r="F222" s="309" t="str">
        <f t="shared" si="7"/>
        <v>否</v>
      </c>
      <c r="G222" s="185" t="str">
        <f t="shared" si="8"/>
        <v>项</v>
      </c>
    </row>
    <row r="223" ht="36" customHeight="1" spans="1:7">
      <c r="A223" s="477" t="s">
        <v>479</v>
      </c>
      <c r="B223" s="338" t="s">
        <v>480</v>
      </c>
      <c r="C223" s="378">
        <v>49</v>
      </c>
      <c r="D223" s="378">
        <v>20</v>
      </c>
      <c r="E223" s="342">
        <v>-0.592</v>
      </c>
      <c r="F223" s="309" t="str">
        <f t="shared" si="7"/>
        <v>是</v>
      </c>
      <c r="G223" s="185" t="str">
        <f t="shared" si="8"/>
        <v>项</v>
      </c>
    </row>
    <row r="224" ht="36" customHeight="1" spans="1:7">
      <c r="A224" s="476" t="s">
        <v>481</v>
      </c>
      <c r="B224" s="334" t="s">
        <v>482</v>
      </c>
      <c r="C224" s="374">
        <v>1</v>
      </c>
      <c r="D224" s="374">
        <v>12</v>
      </c>
      <c r="E224" s="347">
        <v>11</v>
      </c>
      <c r="F224" s="309" t="str">
        <f t="shared" si="7"/>
        <v>是</v>
      </c>
      <c r="G224" s="185" t="str">
        <f t="shared" si="8"/>
        <v>款</v>
      </c>
    </row>
    <row r="225" ht="36" customHeight="1" spans="1:7">
      <c r="A225" s="477" t="s">
        <v>483</v>
      </c>
      <c r="B225" s="338" t="s">
        <v>143</v>
      </c>
      <c r="C225" s="378"/>
      <c r="D225" s="378"/>
      <c r="E225" s="342"/>
      <c r="F225" s="309" t="str">
        <f t="shared" si="7"/>
        <v>否</v>
      </c>
      <c r="G225" s="185" t="str">
        <f t="shared" si="8"/>
        <v>项</v>
      </c>
    </row>
    <row r="226" ht="36" customHeight="1" spans="1:7">
      <c r="A226" s="477" t="s">
        <v>484</v>
      </c>
      <c r="B226" s="338" t="s">
        <v>145</v>
      </c>
      <c r="C226" s="378">
        <v>0</v>
      </c>
      <c r="D226" s="378">
        <v>0</v>
      </c>
      <c r="E226" s="342" t="str">
        <f>IF(C226&gt;0,D226/C226-1,IF(C226&lt;0,-(D226/C226-1),""))</f>
        <v/>
      </c>
      <c r="F226" s="309" t="str">
        <f t="shared" si="7"/>
        <v>否</v>
      </c>
      <c r="G226" s="185" t="str">
        <f t="shared" si="8"/>
        <v>项</v>
      </c>
    </row>
    <row r="227" ht="36" customHeight="1" spans="1:7">
      <c r="A227" s="477" t="s">
        <v>485</v>
      </c>
      <c r="B227" s="338" t="s">
        <v>147</v>
      </c>
      <c r="C227" s="378"/>
      <c r="D227" s="378"/>
      <c r="E227" s="342"/>
      <c r="F227" s="309" t="str">
        <f t="shared" si="7"/>
        <v>否</v>
      </c>
      <c r="G227" s="185" t="str">
        <f t="shared" si="8"/>
        <v>项</v>
      </c>
    </row>
    <row r="228" ht="36" customHeight="1" spans="1:7">
      <c r="A228" s="477" t="s">
        <v>486</v>
      </c>
      <c r="B228" s="338" t="s">
        <v>487</v>
      </c>
      <c r="C228" s="378"/>
      <c r="D228" s="378"/>
      <c r="E228" s="342"/>
      <c r="F228" s="309" t="str">
        <f t="shared" si="7"/>
        <v>否</v>
      </c>
      <c r="G228" s="185" t="str">
        <f t="shared" si="8"/>
        <v>项</v>
      </c>
    </row>
    <row r="229" ht="36" customHeight="1" spans="1:7">
      <c r="A229" s="477" t="s">
        <v>488</v>
      </c>
      <c r="B229" s="338" t="s">
        <v>161</v>
      </c>
      <c r="C229" s="378">
        <v>1</v>
      </c>
      <c r="D229" s="378">
        <v>12</v>
      </c>
      <c r="E229" s="342">
        <v>11</v>
      </c>
      <c r="F229" s="309" t="str">
        <f t="shared" si="7"/>
        <v>是</v>
      </c>
      <c r="G229" s="185" t="str">
        <f t="shared" si="8"/>
        <v>项</v>
      </c>
    </row>
    <row r="230" ht="36" customHeight="1" spans="1:7">
      <c r="A230" s="477" t="s">
        <v>489</v>
      </c>
      <c r="B230" s="338" t="s">
        <v>490</v>
      </c>
      <c r="C230" s="378"/>
      <c r="D230" s="378"/>
      <c r="E230" s="342"/>
      <c r="F230" s="309" t="str">
        <f t="shared" si="7"/>
        <v>否</v>
      </c>
      <c r="G230" s="185" t="str">
        <f t="shared" si="8"/>
        <v>项</v>
      </c>
    </row>
    <row r="231" ht="36" customHeight="1" spans="1:7">
      <c r="A231" s="476" t="s">
        <v>491</v>
      </c>
      <c r="B231" s="334" t="s">
        <v>492</v>
      </c>
      <c r="C231" s="374">
        <v>1184</v>
      </c>
      <c r="D231" s="374">
        <v>1060</v>
      </c>
      <c r="E231" s="347">
        <v>-0.105</v>
      </c>
      <c r="F231" s="309" t="str">
        <f t="shared" si="7"/>
        <v>是</v>
      </c>
      <c r="G231" s="185" t="str">
        <f t="shared" si="8"/>
        <v>款</v>
      </c>
    </row>
    <row r="232" ht="36" customHeight="1" spans="1:7">
      <c r="A232" s="477" t="s">
        <v>493</v>
      </c>
      <c r="B232" s="338" t="s">
        <v>143</v>
      </c>
      <c r="C232" s="378">
        <v>986</v>
      </c>
      <c r="D232" s="378">
        <v>887</v>
      </c>
      <c r="E232" s="342">
        <v>-0.1</v>
      </c>
      <c r="F232" s="309" t="str">
        <f t="shared" si="7"/>
        <v>是</v>
      </c>
      <c r="G232" s="185" t="str">
        <f t="shared" si="8"/>
        <v>项</v>
      </c>
    </row>
    <row r="233" ht="36" customHeight="1" spans="1:7">
      <c r="A233" s="477" t="s">
        <v>494</v>
      </c>
      <c r="B233" s="338" t="s">
        <v>145</v>
      </c>
      <c r="C233" s="378"/>
      <c r="D233" s="378"/>
      <c r="E233" s="342"/>
      <c r="F233" s="309" t="str">
        <f t="shared" si="7"/>
        <v>否</v>
      </c>
      <c r="G233" s="185" t="str">
        <f t="shared" si="8"/>
        <v>项</v>
      </c>
    </row>
    <row r="234" ht="36" customHeight="1" spans="1:7">
      <c r="A234" s="477" t="s">
        <v>495</v>
      </c>
      <c r="B234" s="338" t="s">
        <v>147</v>
      </c>
      <c r="C234" s="378"/>
      <c r="D234" s="378"/>
      <c r="E234" s="342"/>
      <c r="F234" s="309" t="str">
        <f t="shared" si="7"/>
        <v>否</v>
      </c>
      <c r="G234" s="185" t="str">
        <f t="shared" si="8"/>
        <v>项</v>
      </c>
    </row>
    <row r="235" ht="36" customHeight="1" spans="1:7">
      <c r="A235" s="477" t="s">
        <v>496</v>
      </c>
      <c r="B235" s="338" t="s">
        <v>497</v>
      </c>
      <c r="C235" s="378">
        <v>24</v>
      </c>
      <c r="D235" s="378">
        <v>10</v>
      </c>
      <c r="E235" s="342">
        <v>-0.583</v>
      </c>
      <c r="F235" s="309" t="str">
        <f t="shared" si="7"/>
        <v>是</v>
      </c>
      <c r="G235" s="185" t="str">
        <f t="shared" si="8"/>
        <v>项</v>
      </c>
    </row>
    <row r="236" ht="36" customHeight="1" spans="1:7">
      <c r="A236" s="477" t="s">
        <v>498</v>
      </c>
      <c r="B236" s="338" t="s">
        <v>499</v>
      </c>
      <c r="C236" s="378"/>
      <c r="D236" s="378"/>
      <c r="E236" s="342"/>
      <c r="F236" s="309" t="str">
        <f t="shared" si="7"/>
        <v>否</v>
      </c>
      <c r="G236" s="185" t="str">
        <f t="shared" si="8"/>
        <v>项</v>
      </c>
    </row>
    <row r="237" ht="36" customHeight="1" spans="1:7">
      <c r="A237" s="477" t="s">
        <v>500</v>
      </c>
      <c r="B237" s="338" t="s">
        <v>244</v>
      </c>
      <c r="C237" s="378"/>
      <c r="D237" s="378"/>
      <c r="E237" s="342"/>
      <c r="F237" s="309" t="str">
        <f t="shared" si="7"/>
        <v>否</v>
      </c>
      <c r="G237" s="185" t="str">
        <f t="shared" si="8"/>
        <v>项</v>
      </c>
    </row>
    <row r="238" ht="36" customHeight="1" spans="1:7">
      <c r="A238" s="477" t="s">
        <v>501</v>
      </c>
      <c r="B238" s="338" t="s">
        <v>502</v>
      </c>
      <c r="C238" s="378"/>
      <c r="D238" s="378"/>
      <c r="E238" s="342"/>
      <c r="F238" s="309" t="str">
        <f t="shared" si="7"/>
        <v>否</v>
      </c>
      <c r="G238" s="185" t="str">
        <f t="shared" si="8"/>
        <v>项</v>
      </c>
    </row>
    <row r="239" ht="36" customHeight="1" spans="1:7">
      <c r="A239" s="477" t="s">
        <v>503</v>
      </c>
      <c r="B239" s="338" t="s">
        <v>504</v>
      </c>
      <c r="C239" s="378"/>
      <c r="D239" s="378"/>
      <c r="E239" s="342"/>
      <c r="F239" s="309" t="str">
        <f t="shared" si="7"/>
        <v>否</v>
      </c>
      <c r="G239" s="185" t="str">
        <f t="shared" si="8"/>
        <v>项</v>
      </c>
    </row>
    <row r="240" ht="36" customHeight="1" spans="1:7">
      <c r="A240" s="477" t="s">
        <v>505</v>
      </c>
      <c r="B240" s="338" t="s">
        <v>506</v>
      </c>
      <c r="C240" s="378"/>
      <c r="D240" s="378"/>
      <c r="E240" s="342"/>
      <c r="F240" s="309" t="str">
        <f t="shared" si="7"/>
        <v>否</v>
      </c>
      <c r="G240" s="185" t="str">
        <f t="shared" si="8"/>
        <v>项</v>
      </c>
    </row>
    <row r="241" ht="36" customHeight="1" spans="1:7">
      <c r="A241" s="477" t="s">
        <v>507</v>
      </c>
      <c r="B241" s="338" t="s">
        <v>508</v>
      </c>
      <c r="C241" s="378">
        <v>0</v>
      </c>
      <c r="D241" s="378">
        <v>0</v>
      </c>
      <c r="E241" s="342" t="str">
        <f>IF(C241&gt;0,D241/C241-1,IF(C241&lt;0,-(D241/C241-1),""))</f>
        <v/>
      </c>
      <c r="F241" s="309" t="str">
        <f t="shared" si="7"/>
        <v>否</v>
      </c>
      <c r="G241" s="185" t="str">
        <f t="shared" si="8"/>
        <v>项</v>
      </c>
    </row>
    <row r="242" ht="36" customHeight="1" spans="1:7">
      <c r="A242" s="477" t="s">
        <v>509</v>
      </c>
      <c r="B242" s="338" t="s">
        <v>510</v>
      </c>
      <c r="C242" s="378"/>
      <c r="D242" s="378"/>
      <c r="E242" s="342"/>
      <c r="F242" s="309" t="str">
        <f t="shared" si="7"/>
        <v>否</v>
      </c>
      <c r="G242" s="185" t="str">
        <f t="shared" si="8"/>
        <v>项</v>
      </c>
    </row>
    <row r="243" ht="36" customHeight="1" spans="1:7">
      <c r="A243" s="477" t="s">
        <v>511</v>
      </c>
      <c r="B243" s="338" t="s">
        <v>512</v>
      </c>
      <c r="C243" s="378">
        <v>6</v>
      </c>
      <c r="D243" s="378">
        <v>5</v>
      </c>
      <c r="E243" s="342">
        <v>-0.167</v>
      </c>
      <c r="F243" s="309" t="str">
        <f t="shared" si="7"/>
        <v>是</v>
      </c>
      <c r="G243" s="185" t="str">
        <f t="shared" si="8"/>
        <v>项</v>
      </c>
    </row>
    <row r="244" ht="36" customHeight="1" spans="1:7">
      <c r="A244" s="477" t="s">
        <v>513</v>
      </c>
      <c r="B244" s="338" t="s">
        <v>161</v>
      </c>
      <c r="C244" s="378">
        <v>160</v>
      </c>
      <c r="D244" s="378">
        <v>158</v>
      </c>
      <c r="E244" s="342">
        <v>-0.013</v>
      </c>
      <c r="F244" s="309" t="str">
        <f t="shared" si="7"/>
        <v>是</v>
      </c>
      <c r="G244" s="185" t="str">
        <f t="shared" si="8"/>
        <v>项</v>
      </c>
    </row>
    <row r="245" ht="36" customHeight="1" spans="1:7">
      <c r="A245" s="477" t="s">
        <v>514</v>
      </c>
      <c r="B245" s="338" t="s">
        <v>515</v>
      </c>
      <c r="C245" s="378">
        <v>8</v>
      </c>
      <c r="D245" s="378">
        <v>0</v>
      </c>
      <c r="E245" s="342">
        <v>-1</v>
      </c>
      <c r="F245" s="309" t="str">
        <f t="shared" si="7"/>
        <v>是</v>
      </c>
      <c r="G245" s="185" t="str">
        <f t="shared" si="8"/>
        <v>项</v>
      </c>
    </row>
    <row r="246" ht="36" customHeight="1" spans="1:7">
      <c r="A246" s="476">
        <v>20140</v>
      </c>
      <c r="B246" s="334" t="s">
        <v>516</v>
      </c>
      <c r="C246" s="374">
        <v>0</v>
      </c>
      <c r="D246" s="374">
        <v>109</v>
      </c>
      <c r="E246" s="342" t="s">
        <v>517</v>
      </c>
      <c r="F246" s="309"/>
      <c r="G246" s="185" t="s">
        <v>518</v>
      </c>
    </row>
    <row r="247" ht="36" customHeight="1" spans="1:7">
      <c r="A247" s="477">
        <v>2014001</v>
      </c>
      <c r="B247" s="480" t="s">
        <v>519</v>
      </c>
      <c r="C247" s="378"/>
      <c r="D247" s="378">
        <v>99</v>
      </c>
      <c r="E247" s="342" t="s">
        <v>517</v>
      </c>
      <c r="F247" s="309"/>
      <c r="G247" s="185" t="s">
        <v>520</v>
      </c>
    </row>
    <row r="248" ht="36" customHeight="1" spans="1:7">
      <c r="A248" s="477">
        <v>2014002</v>
      </c>
      <c r="B248" s="480" t="s">
        <v>521</v>
      </c>
      <c r="C248" s="378"/>
      <c r="D248" s="378">
        <v>0</v>
      </c>
      <c r="E248" s="342" t="s">
        <v>517</v>
      </c>
      <c r="F248" s="309"/>
      <c r="G248" s="185" t="s">
        <v>520</v>
      </c>
    </row>
    <row r="249" ht="36" customHeight="1" spans="1:7">
      <c r="A249" s="477">
        <v>2014003</v>
      </c>
      <c r="B249" s="480" t="s">
        <v>522</v>
      </c>
      <c r="C249" s="378"/>
      <c r="D249" s="378">
        <v>0</v>
      </c>
      <c r="E249" s="342" t="s">
        <v>517</v>
      </c>
      <c r="F249" s="309"/>
      <c r="G249" s="185" t="s">
        <v>520</v>
      </c>
    </row>
    <row r="250" ht="36" customHeight="1" spans="1:7">
      <c r="A250" s="477">
        <v>2014004</v>
      </c>
      <c r="B250" s="480" t="s">
        <v>523</v>
      </c>
      <c r="C250" s="378"/>
      <c r="D250" s="378">
        <v>10</v>
      </c>
      <c r="E250" s="342" t="s">
        <v>517</v>
      </c>
      <c r="F250" s="309"/>
      <c r="G250" s="185" t="s">
        <v>520</v>
      </c>
    </row>
    <row r="251" ht="36" customHeight="1" spans="1:7">
      <c r="A251" s="477">
        <v>2014099</v>
      </c>
      <c r="B251" s="480" t="s">
        <v>524</v>
      </c>
      <c r="C251" s="378"/>
      <c r="D251" s="378">
        <v>0</v>
      </c>
      <c r="E251" s="342" t="s">
        <v>517</v>
      </c>
      <c r="F251" s="309"/>
      <c r="G251" s="185" t="s">
        <v>520</v>
      </c>
    </row>
    <row r="252" ht="36" customHeight="1" spans="1:7">
      <c r="A252" s="476" t="s">
        <v>525</v>
      </c>
      <c r="B252" s="334" t="s">
        <v>526</v>
      </c>
      <c r="C252" s="374"/>
      <c r="D252" s="374"/>
      <c r="E252" s="347"/>
      <c r="F252" s="309" t="str">
        <f t="shared" ref="F252:F265" si="10">IF(LEN(A252)=3,"是",IF(B252&lt;&gt;"",IF(SUM(C252:D252)&lt;&gt;0,"是","否"),"是"))</f>
        <v>否</v>
      </c>
      <c r="G252" s="185" t="str">
        <f t="shared" ref="G252:G265" si="11">IF(LEN(A252)=3,"类",IF(LEN(A252)=5,"款","项"))</f>
        <v>款</v>
      </c>
    </row>
    <row r="253" ht="36" customHeight="1" spans="1:7">
      <c r="A253" s="477" t="s">
        <v>527</v>
      </c>
      <c r="B253" s="338" t="s">
        <v>528</v>
      </c>
      <c r="C253" s="378"/>
      <c r="D253" s="378"/>
      <c r="E253" s="342"/>
      <c r="F253" s="309" t="str">
        <f t="shared" si="10"/>
        <v>否</v>
      </c>
      <c r="G253" s="185" t="str">
        <f t="shared" si="11"/>
        <v>项</v>
      </c>
    </row>
    <row r="254" ht="36" customHeight="1" spans="1:7">
      <c r="A254" s="477" t="s">
        <v>529</v>
      </c>
      <c r="B254" s="338" t="s">
        <v>530</v>
      </c>
      <c r="C254" s="378"/>
      <c r="D254" s="378"/>
      <c r="E254" s="342"/>
      <c r="F254" s="309" t="str">
        <f t="shared" si="10"/>
        <v>否</v>
      </c>
      <c r="G254" s="185" t="str">
        <f t="shared" si="11"/>
        <v>项</v>
      </c>
    </row>
    <row r="255" ht="36" customHeight="1" spans="1:7">
      <c r="A255" s="481" t="s">
        <v>531</v>
      </c>
      <c r="B255" s="482" t="s">
        <v>532</v>
      </c>
      <c r="C255" s="483"/>
      <c r="D255" s="483"/>
      <c r="E255" s="347"/>
      <c r="F255" s="309" t="str">
        <f t="shared" si="10"/>
        <v>否</v>
      </c>
      <c r="G255" s="185" t="str">
        <f t="shared" si="11"/>
        <v>项</v>
      </c>
    </row>
    <row r="256" ht="36" customHeight="1" spans="1:7">
      <c r="A256" s="476" t="s">
        <v>75</v>
      </c>
      <c r="B256" s="334" t="s">
        <v>76</v>
      </c>
      <c r="C256" s="374"/>
      <c r="D256" s="374"/>
      <c r="E256" s="347"/>
      <c r="F256" s="309" t="str">
        <f t="shared" si="10"/>
        <v>是</v>
      </c>
      <c r="G256" s="185" t="str">
        <f t="shared" si="11"/>
        <v>类</v>
      </c>
    </row>
    <row r="257" ht="36" customHeight="1" spans="1:7">
      <c r="A257" s="476" t="s">
        <v>533</v>
      </c>
      <c r="B257" s="334" t="s">
        <v>534</v>
      </c>
      <c r="C257" s="374">
        <v>0</v>
      </c>
      <c r="D257" s="374">
        <v>0</v>
      </c>
      <c r="E257" s="347" t="str">
        <f>IF(C257&gt;0,D257/C257-1,IF(C257&lt;0,-(D257/C257-1),""))</f>
        <v/>
      </c>
      <c r="F257" s="309" t="str">
        <f t="shared" si="10"/>
        <v>否</v>
      </c>
      <c r="G257" s="185" t="str">
        <f t="shared" si="11"/>
        <v>款</v>
      </c>
    </row>
    <row r="258" ht="36" customHeight="1" spans="1:7">
      <c r="A258" s="476" t="s">
        <v>535</v>
      </c>
      <c r="B258" s="334" t="s">
        <v>536</v>
      </c>
      <c r="C258" s="374">
        <v>0</v>
      </c>
      <c r="D258" s="374">
        <v>0</v>
      </c>
      <c r="E258" s="347" t="str">
        <f>IF(C258&gt;0,D258/C258-1,IF(C258&lt;0,-(D258/C258-1),""))</f>
        <v/>
      </c>
      <c r="F258" s="309" t="str">
        <f t="shared" si="10"/>
        <v>否</v>
      </c>
      <c r="G258" s="185" t="str">
        <f t="shared" si="11"/>
        <v>款</v>
      </c>
    </row>
    <row r="259" ht="36" customHeight="1" spans="1:7">
      <c r="A259" s="476" t="s">
        <v>77</v>
      </c>
      <c r="B259" s="334" t="s">
        <v>78</v>
      </c>
      <c r="C259" s="374">
        <v>1029</v>
      </c>
      <c r="D259" s="374">
        <v>1030</v>
      </c>
      <c r="E259" s="347">
        <v>0.001</v>
      </c>
      <c r="F259" s="309" t="str">
        <f t="shared" si="10"/>
        <v>是</v>
      </c>
      <c r="G259" s="185" t="str">
        <f t="shared" si="11"/>
        <v>类</v>
      </c>
    </row>
    <row r="260" ht="36" customHeight="1" spans="1:7">
      <c r="A260" s="345" t="s">
        <v>537</v>
      </c>
      <c r="B260" s="334" t="s">
        <v>538</v>
      </c>
      <c r="C260" s="374">
        <f t="shared" ref="C260:C264" si="12">C261</f>
        <v>0</v>
      </c>
      <c r="D260" s="374">
        <f t="shared" ref="D260:D264" si="13">D261</f>
        <v>0</v>
      </c>
      <c r="E260" s="347" t="str">
        <f t="shared" ref="E260:E265" si="14">IF(C260&gt;0,D260/C260-1,IF(C260&lt;0,-(D260/C260-1),""))</f>
        <v/>
      </c>
      <c r="F260" s="309" t="str">
        <f t="shared" si="10"/>
        <v>否</v>
      </c>
      <c r="G260" s="185" t="str">
        <f t="shared" si="11"/>
        <v>款</v>
      </c>
    </row>
    <row r="261" ht="36" customHeight="1" spans="1:7">
      <c r="A261" s="340" t="s">
        <v>539</v>
      </c>
      <c r="B261" s="338" t="s">
        <v>540</v>
      </c>
      <c r="C261" s="378">
        <v>0</v>
      </c>
      <c r="D261" s="378">
        <v>0</v>
      </c>
      <c r="E261" s="342" t="str">
        <f t="shared" si="14"/>
        <v/>
      </c>
      <c r="F261" s="309" t="str">
        <f t="shared" si="10"/>
        <v>否</v>
      </c>
      <c r="G261" s="185" t="str">
        <f t="shared" si="11"/>
        <v>项</v>
      </c>
    </row>
    <row r="262" ht="36" customHeight="1" spans="1:7">
      <c r="A262" s="345" t="s">
        <v>541</v>
      </c>
      <c r="B262" s="334" t="s">
        <v>542</v>
      </c>
      <c r="C262" s="374">
        <f t="shared" si="12"/>
        <v>0</v>
      </c>
      <c r="D262" s="374">
        <f t="shared" si="13"/>
        <v>0</v>
      </c>
      <c r="E262" s="347" t="str">
        <f t="shared" si="14"/>
        <v/>
      </c>
      <c r="F262" s="309" t="str">
        <f t="shared" si="10"/>
        <v>否</v>
      </c>
      <c r="G262" s="185" t="str">
        <f t="shared" si="11"/>
        <v>款</v>
      </c>
    </row>
    <row r="263" ht="36" customHeight="1" spans="1:7">
      <c r="A263" s="340" t="s">
        <v>543</v>
      </c>
      <c r="B263" s="338" t="s">
        <v>544</v>
      </c>
      <c r="C263" s="378">
        <v>0</v>
      </c>
      <c r="D263" s="378">
        <v>0</v>
      </c>
      <c r="E263" s="342" t="str">
        <f t="shared" si="14"/>
        <v/>
      </c>
      <c r="F263" s="309" t="str">
        <f t="shared" si="10"/>
        <v>否</v>
      </c>
      <c r="G263" s="185" t="str">
        <f t="shared" si="11"/>
        <v>项</v>
      </c>
    </row>
    <row r="264" ht="36" customHeight="1" spans="1:7">
      <c r="A264" s="345" t="s">
        <v>545</v>
      </c>
      <c r="B264" s="334" t="s">
        <v>546</v>
      </c>
      <c r="C264" s="374">
        <f t="shared" si="12"/>
        <v>0</v>
      </c>
      <c r="D264" s="374">
        <f t="shared" si="13"/>
        <v>0</v>
      </c>
      <c r="E264" s="347" t="str">
        <f t="shared" si="14"/>
        <v/>
      </c>
      <c r="F264" s="309" t="str">
        <f t="shared" si="10"/>
        <v>否</v>
      </c>
      <c r="G264" s="185" t="str">
        <f t="shared" si="11"/>
        <v>款</v>
      </c>
    </row>
    <row r="265" ht="36" customHeight="1" spans="1:7">
      <c r="A265" s="340" t="s">
        <v>547</v>
      </c>
      <c r="B265" s="338" t="s">
        <v>548</v>
      </c>
      <c r="C265" s="378">
        <v>0</v>
      </c>
      <c r="D265" s="378">
        <v>0</v>
      </c>
      <c r="E265" s="342" t="str">
        <f t="shared" si="14"/>
        <v/>
      </c>
      <c r="F265" s="309" t="str">
        <f t="shared" si="10"/>
        <v>否</v>
      </c>
      <c r="G265" s="185" t="str">
        <f t="shared" si="11"/>
        <v>项</v>
      </c>
    </row>
    <row r="266" ht="36" customHeight="1" spans="1:7">
      <c r="A266" s="476" t="s">
        <v>549</v>
      </c>
      <c r="B266" s="334" t="s">
        <v>550</v>
      </c>
      <c r="C266" s="374">
        <v>1027</v>
      </c>
      <c r="D266" s="374">
        <v>1019</v>
      </c>
      <c r="E266" s="347">
        <v>-0.008</v>
      </c>
      <c r="F266" s="309" t="str">
        <f t="shared" ref="F266:F329" si="15">IF(LEN(A266)=3,"是",IF(B266&lt;&gt;"",IF(SUM(C266:D266)&lt;&gt;0,"是","否"),"是"))</f>
        <v>是</v>
      </c>
      <c r="G266" s="185" t="str">
        <f t="shared" ref="G266:G329" si="16">IF(LEN(A266)=3,"类",IF(LEN(A266)=5,"款","项"))</f>
        <v>款</v>
      </c>
    </row>
    <row r="267" ht="36" customHeight="1" spans="1:7">
      <c r="A267" s="477" t="s">
        <v>551</v>
      </c>
      <c r="B267" s="338" t="s">
        <v>552</v>
      </c>
      <c r="C267" s="378">
        <v>49</v>
      </c>
      <c r="D267" s="378">
        <v>59</v>
      </c>
      <c r="E267" s="342">
        <v>0.204</v>
      </c>
      <c r="F267" s="309" t="str">
        <f t="shared" si="15"/>
        <v>是</v>
      </c>
      <c r="G267" s="185" t="str">
        <f t="shared" si="16"/>
        <v>项</v>
      </c>
    </row>
    <row r="268" ht="36" customHeight="1" spans="1:7">
      <c r="A268" s="477" t="s">
        <v>553</v>
      </c>
      <c r="B268" s="338" t="s">
        <v>554</v>
      </c>
      <c r="C268" s="378">
        <v>0</v>
      </c>
      <c r="D268" s="378">
        <v>0</v>
      </c>
      <c r="E268" s="342" t="str">
        <f>IF(C268&gt;0,D268/C268-1,IF(C268&lt;0,-(D268/C268-1),""))</f>
        <v/>
      </c>
      <c r="F268" s="309" t="str">
        <f t="shared" si="15"/>
        <v>否</v>
      </c>
      <c r="G268" s="185" t="str">
        <f t="shared" si="16"/>
        <v>项</v>
      </c>
    </row>
    <row r="269" ht="36" customHeight="1" spans="1:7">
      <c r="A269" s="477" t="s">
        <v>555</v>
      </c>
      <c r="B269" s="338" t="s">
        <v>556</v>
      </c>
      <c r="C269" s="378"/>
      <c r="D269" s="378"/>
      <c r="E269" s="342"/>
      <c r="F269" s="309" t="str">
        <f t="shared" si="15"/>
        <v>否</v>
      </c>
      <c r="G269" s="185" t="str">
        <f t="shared" si="16"/>
        <v>项</v>
      </c>
    </row>
    <row r="270" ht="36" customHeight="1" spans="1:7">
      <c r="A270" s="477" t="s">
        <v>557</v>
      </c>
      <c r="B270" s="338" t="s">
        <v>558</v>
      </c>
      <c r="C270" s="378">
        <v>0</v>
      </c>
      <c r="D270" s="378">
        <v>0</v>
      </c>
      <c r="E270" s="342" t="str">
        <f>IF(C270&gt;0,D270/C270-1,IF(C270&lt;0,-(D270/C270-1),""))</f>
        <v/>
      </c>
      <c r="F270" s="309" t="str">
        <f t="shared" si="15"/>
        <v>否</v>
      </c>
      <c r="G270" s="185" t="str">
        <f t="shared" si="16"/>
        <v>项</v>
      </c>
    </row>
    <row r="271" ht="36" customHeight="1" spans="1:7">
      <c r="A271" s="477" t="s">
        <v>559</v>
      </c>
      <c r="B271" s="338" t="s">
        <v>560</v>
      </c>
      <c r="C271" s="378">
        <v>0</v>
      </c>
      <c r="D271" s="378">
        <v>0</v>
      </c>
      <c r="E271" s="342" t="str">
        <f>IF(C271&gt;0,D271/C271-1,IF(C271&lt;0,-(D271/C271-1),""))</f>
        <v/>
      </c>
      <c r="F271" s="309" t="str">
        <f t="shared" si="15"/>
        <v>否</v>
      </c>
      <c r="G271" s="185" t="str">
        <f t="shared" si="16"/>
        <v>项</v>
      </c>
    </row>
    <row r="272" ht="36" customHeight="1" spans="1:7">
      <c r="A272" s="477" t="s">
        <v>561</v>
      </c>
      <c r="B272" s="338" t="s">
        <v>562</v>
      </c>
      <c r="C272" s="378">
        <v>0</v>
      </c>
      <c r="D272" s="378">
        <v>0</v>
      </c>
      <c r="E272" s="342" t="str">
        <f>IF(C272&gt;0,D272/C272-1,IF(C272&lt;0,-(D272/C272-1),""))</f>
        <v/>
      </c>
      <c r="F272" s="309" t="str">
        <f t="shared" si="15"/>
        <v>否</v>
      </c>
      <c r="G272" s="185" t="str">
        <f t="shared" si="16"/>
        <v>项</v>
      </c>
    </row>
    <row r="273" ht="36" customHeight="1" spans="1:7">
      <c r="A273" s="477" t="s">
        <v>563</v>
      </c>
      <c r="B273" s="338" t="s">
        <v>564</v>
      </c>
      <c r="C273" s="378">
        <v>693</v>
      </c>
      <c r="D273" s="378">
        <v>675</v>
      </c>
      <c r="E273" s="342">
        <v>-0.026</v>
      </c>
      <c r="F273" s="309" t="str">
        <f t="shared" si="15"/>
        <v>是</v>
      </c>
      <c r="G273" s="185" t="str">
        <f t="shared" si="16"/>
        <v>项</v>
      </c>
    </row>
    <row r="274" ht="36" customHeight="1" spans="1:7">
      <c r="A274" s="477" t="s">
        <v>565</v>
      </c>
      <c r="B274" s="338" t="s">
        <v>566</v>
      </c>
      <c r="C274" s="378">
        <v>285</v>
      </c>
      <c r="D274" s="378">
        <v>285</v>
      </c>
      <c r="E274" s="342">
        <f>IF(C274&gt;0,D274/C274-1,IF(C274&lt;0,-(D274/C274-1),""))</f>
        <v>0</v>
      </c>
      <c r="F274" s="309" t="str">
        <f t="shared" si="15"/>
        <v>是</v>
      </c>
      <c r="G274" s="185" t="str">
        <f t="shared" si="16"/>
        <v>项</v>
      </c>
    </row>
    <row r="275" ht="36" customHeight="1" spans="1:7">
      <c r="A275" s="477" t="s">
        <v>567</v>
      </c>
      <c r="B275" s="338" t="s">
        <v>568</v>
      </c>
      <c r="C275" s="378"/>
      <c r="D275" s="378"/>
      <c r="E275" s="342"/>
      <c r="F275" s="309" t="str">
        <f t="shared" si="15"/>
        <v>否</v>
      </c>
      <c r="G275" s="185" t="str">
        <f t="shared" si="16"/>
        <v>项</v>
      </c>
    </row>
    <row r="276" ht="36" customHeight="1" spans="1:7">
      <c r="A276" s="476" t="s">
        <v>569</v>
      </c>
      <c r="B276" s="334" t="s">
        <v>570</v>
      </c>
      <c r="C276" s="374">
        <v>2</v>
      </c>
      <c r="D276" s="374">
        <v>11</v>
      </c>
      <c r="E276" s="347">
        <v>4.5</v>
      </c>
      <c r="F276" s="309" t="str">
        <f t="shared" si="15"/>
        <v>是</v>
      </c>
      <c r="G276" s="185" t="str">
        <f t="shared" si="16"/>
        <v>款</v>
      </c>
    </row>
    <row r="277" ht="36" customHeight="1" spans="1:7">
      <c r="A277" s="340" t="s">
        <v>571</v>
      </c>
      <c r="B277" s="338" t="s">
        <v>572</v>
      </c>
      <c r="C277" s="378">
        <v>2</v>
      </c>
      <c r="D277" s="378">
        <v>11</v>
      </c>
      <c r="E277" s="342">
        <v>4.5</v>
      </c>
      <c r="F277" s="309" t="str">
        <f t="shared" si="15"/>
        <v>是</v>
      </c>
      <c r="G277" s="185" t="str">
        <f t="shared" si="16"/>
        <v>项</v>
      </c>
    </row>
    <row r="278" ht="36" customHeight="1" spans="1:7">
      <c r="A278" s="481" t="s">
        <v>573</v>
      </c>
      <c r="B278" s="482" t="s">
        <v>532</v>
      </c>
      <c r="C278" s="483"/>
      <c r="D278" s="483"/>
      <c r="E278" s="347"/>
      <c r="F278" s="309" t="str">
        <f t="shared" si="15"/>
        <v>否</v>
      </c>
      <c r="G278" s="185" t="str">
        <f t="shared" si="16"/>
        <v>项</v>
      </c>
    </row>
    <row r="279" ht="36" customHeight="1" spans="1:7">
      <c r="A279" s="476" t="s">
        <v>79</v>
      </c>
      <c r="B279" s="334" t="s">
        <v>80</v>
      </c>
      <c r="C279" s="374">
        <v>23216</v>
      </c>
      <c r="D279" s="374">
        <v>23500</v>
      </c>
      <c r="E279" s="347">
        <v>0.012</v>
      </c>
      <c r="F279" s="309" t="str">
        <f t="shared" si="15"/>
        <v>是</v>
      </c>
      <c r="G279" s="185" t="str">
        <f t="shared" si="16"/>
        <v>类</v>
      </c>
    </row>
    <row r="280" ht="36" customHeight="1" spans="1:7">
      <c r="A280" s="476" t="s">
        <v>574</v>
      </c>
      <c r="B280" s="334" t="s">
        <v>575</v>
      </c>
      <c r="C280" s="374"/>
      <c r="D280" s="374"/>
      <c r="E280" s="347"/>
      <c r="F280" s="309" t="str">
        <f t="shared" si="15"/>
        <v>否</v>
      </c>
      <c r="G280" s="185" t="str">
        <f t="shared" si="16"/>
        <v>款</v>
      </c>
    </row>
    <row r="281" ht="36" customHeight="1" spans="1:7">
      <c r="A281" s="477" t="s">
        <v>576</v>
      </c>
      <c r="B281" s="338" t="s">
        <v>577</v>
      </c>
      <c r="C281" s="378"/>
      <c r="D281" s="378"/>
      <c r="E281" s="342"/>
      <c r="F281" s="309" t="str">
        <f t="shared" si="15"/>
        <v>否</v>
      </c>
      <c r="G281" s="185" t="str">
        <f t="shared" si="16"/>
        <v>项</v>
      </c>
    </row>
    <row r="282" ht="36" customHeight="1" spans="1:7">
      <c r="A282" s="477" t="s">
        <v>578</v>
      </c>
      <c r="B282" s="338" t="s">
        <v>579</v>
      </c>
      <c r="C282" s="378"/>
      <c r="D282" s="378"/>
      <c r="E282" s="342"/>
      <c r="F282" s="309" t="str">
        <f t="shared" si="15"/>
        <v>否</v>
      </c>
      <c r="G282" s="185" t="str">
        <f t="shared" si="16"/>
        <v>项</v>
      </c>
    </row>
    <row r="283" ht="36" customHeight="1" spans="1:7">
      <c r="A283" s="476" t="s">
        <v>580</v>
      </c>
      <c r="B283" s="334" t="s">
        <v>581</v>
      </c>
      <c r="C283" s="374">
        <v>15877</v>
      </c>
      <c r="D283" s="374">
        <v>15929</v>
      </c>
      <c r="E283" s="347">
        <v>0.003</v>
      </c>
      <c r="F283" s="309" t="str">
        <f t="shared" si="15"/>
        <v>是</v>
      </c>
      <c r="G283" s="185" t="str">
        <f t="shared" si="16"/>
        <v>款</v>
      </c>
    </row>
    <row r="284" ht="36" customHeight="1" spans="1:7">
      <c r="A284" s="477" t="s">
        <v>582</v>
      </c>
      <c r="B284" s="338" t="s">
        <v>143</v>
      </c>
      <c r="C284" s="378">
        <v>8399</v>
      </c>
      <c r="D284" s="378">
        <v>8416</v>
      </c>
      <c r="E284" s="342">
        <v>0.002</v>
      </c>
      <c r="F284" s="309" t="str">
        <f t="shared" si="15"/>
        <v>是</v>
      </c>
      <c r="G284" s="185" t="str">
        <f t="shared" si="16"/>
        <v>项</v>
      </c>
    </row>
    <row r="285" ht="36" customHeight="1" spans="1:7">
      <c r="A285" s="477" t="s">
        <v>583</v>
      </c>
      <c r="B285" s="338" t="s">
        <v>145</v>
      </c>
      <c r="C285" s="378">
        <v>214</v>
      </c>
      <c r="D285" s="378">
        <v>314</v>
      </c>
      <c r="E285" s="342">
        <v>0.467</v>
      </c>
      <c r="F285" s="309" t="str">
        <f t="shared" si="15"/>
        <v>是</v>
      </c>
      <c r="G285" s="185" t="str">
        <f t="shared" si="16"/>
        <v>项</v>
      </c>
    </row>
    <row r="286" ht="36" customHeight="1" spans="1:7">
      <c r="A286" s="477" t="s">
        <v>584</v>
      </c>
      <c r="B286" s="338" t="s">
        <v>147</v>
      </c>
      <c r="C286" s="378">
        <v>0</v>
      </c>
      <c r="D286" s="378">
        <v>0</v>
      </c>
      <c r="E286" s="342" t="str">
        <f>IF(C286&gt;0,D286/C286-1,IF(C286&lt;0,-(D286/C286-1),""))</f>
        <v/>
      </c>
      <c r="F286" s="309" t="str">
        <f t="shared" si="15"/>
        <v>否</v>
      </c>
      <c r="G286" s="185" t="str">
        <f t="shared" si="16"/>
        <v>项</v>
      </c>
    </row>
    <row r="287" ht="36" customHeight="1" spans="1:7">
      <c r="A287" s="477" t="s">
        <v>585</v>
      </c>
      <c r="B287" s="338" t="s">
        <v>244</v>
      </c>
      <c r="C287" s="378">
        <v>308</v>
      </c>
      <c r="D287" s="378">
        <v>300</v>
      </c>
      <c r="E287" s="342">
        <v>-0.026</v>
      </c>
      <c r="F287" s="309" t="str">
        <f t="shared" si="15"/>
        <v>是</v>
      </c>
      <c r="G287" s="185" t="str">
        <f t="shared" si="16"/>
        <v>项</v>
      </c>
    </row>
    <row r="288" ht="36" customHeight="1" spans="1:7">
      <c r="A288" s="477" t="s">
        <v>586</v>
      </c>
      <c r="B288" s="338" t="s">
        <v>587</v>
      </c>
      <c r="C288" s="378">
        <v>1112</v>
      </c>
      <c r="D288" s="378">
        <v>1200</v>
      </c>
      <c r="E288" s="342">
        <v>0.079</v>
      </c>
      <c r="F288" s="309" t="str">
        <f t="shared" si="15"/>
        <v>是</v>
      </c>
      <c r="G288" s="185" t="str">
        <f t="shared" si="16"/>
        <v>项</v>
      </c>
    </row>
    <row r="289" ht="36" customHeight="1" spans="1:7">
      <c r="A289" s="477" t="s">
        <v>588</v>
      </c>
      <c r="B289" s="338" t="s">
        <v>589</v>
      </c>
      <c r="C289" s="378"/>
      <c r="D289" s="378"/>
      <c r="E289" s="342"/>
      <c r="F289" s="309" t="str">
        <f t="shared" si="15"/>
        <v>否</v>
      </c>
      <c r="G289" s="185" t="str">
        <f t="shared" si="16"/>
        <v>项</v>
      </c>
    </row>
    <row r="290" ht="36" customHeight="1" spans="1:7">
      <c r="A290" s="477" t="s">
        <v>590</v>
      </c>
      <c r="B290" s="338" t="s">
        <v>591</v>
      </c>
      <c r="C290" s="378"/>
      <c r="D290" s="378"/>
      <c r="E290" s="342"/>
      <c r="F290" s="309" t="str">
        <f t="shared" si="15"/>
        <v>否</v>
      </c>
      <c r="G290" s="185" t="str">
        <f t="shared" si="16"/>
        <v>项</v>
      </c>
    </row>
    <row r="291" ht="36" customHeight="1" spans="1:7">
      <c r="A291" s="477" t="s">
        <v>592</v>
      </c>
      <c r="B291" s="338" t="s">
        <v>593</v>
      </c>
      <c r="C291" s="378">
        <v>2021</v>
      </c>
      <c r="D291" s="378">
        <v>2100</v>
      </c>
      <c r="E291" s="342">
        <v>0.039</v>
      </c>
      <c r="F291" s="309" t="str">
        <f t="shared" si="15"/>
        <v>是</v>
      </c>
      <c r="G291" s="185" t="str">
        <f t="shared" si="16"/>
        <v>项</v>
      </c>
    </row>
    <row r="292" ht="36" customHeight="1" spans="1:7">
      <c r="A292" s="477" t="s">
        <v>594</v>
      </c>
      <c r="B292" s="338" t="s">
        <v>161</v>
      </c>
      <c r="C292" s="378">
        <v>209</v>
      </c>
      <c r="D292" s="378">
        <v>199</v>
      </c>
      <c r="E292" s="342">
        <v>-0.048</v>
      </c>
      <c r="F292" s="309" t="str">
        <f t="shared" si="15"/>
        <v>是</v>
      </c>
      <c r="G292" s="185" t="str">
        <f t="shared" si="16"/>
        <v>项</v>
      </c>
    </row>
    <row r="293" ht="36" customHeight="1" spans="1:7">
      <c r="A293" s="477" t="s">
        <v>595</v>
      </c>
      <c r="B293" s="338" t="s">
        <v>596</v>
      </c>
      <c r="C293" s="378">
        <v>3614</v>
      </c>
      <c r="D293" s="378">
        <v>3400</v>
      </c>
      <c r="E293" s="342">
        <v>-0.059</v>
      </c>
      <c r="F293" s="309" t="str">
        <f t="shared" si="15"/>
        <v>是</v>
      </c>
      <c r="G293" s="185" t="str">
        <f t="shared" si="16"/>
        <v>项</v>
      </c>
    </row>
    <row r="294" ht="36" customHeight="1" spans="1:7">
      <c r="A294" s="476" t="s">
        <v>597</v>
      </c>
      <c r="B294" s="334" t="s">
        <v>598</v>
      </c>
      <c r="C294" s="374"/>
      <c r="D294" s="374"/>
      <c r="E294" s="347"/>
      <c r="F294" s="309" t="str">
        <f t="shared" si="15"/>
        <v>否</v>
      </c>
      <c r="G294" s="185" t="str">
        <f t="shared" si="16"/>
        <v>款</v>
      </c>
    </row>
    <row r="295" ht="36" customHeight="1" spans="1:7">
      <c r="A295" s="477" t="s">
        <v>599</v>
      </c>
      <c r="B295" s="338" t="s">
        <v>143</v>
      </c>
      <c r="C295" s="378"/>
      <c r="D295" s="378"/>
      <c r="E295" s="342"/>
      <c r="F295" s="309" t="str">
        <f t="shared" si="15"/>
        <v>否</v>
      </c>
      <c r="G295" s="185" t="str">
        <f t="shared" si="16"/>
        <v>项</v>
      </c>
    </row>
    <row r="296" ht="36" customHeight="1" spans="1:7">
      <c r="A296" s="477" t="s">
        <v>600</v>
      </c>
      <c r="B296" s="338" t="s">
        <v>145</v>
      </c>
      <c r="C296" s="378">
        <v>0</v>
      </c>
      <c r="D296" s="378">
        <v>0</v>
      </c>
      <c r="E296" s="342" t="str">
        <f>IF(C296&gt;0,D296/C296-1,IF(C296&lt;0,-(D296/C296-1),""))</f>
        <v/>
      </c>
      <c r="F296" s="309" t="str">
        <f t="shared" si="15"/>
        <v>否</v>
      </c>
      <c r="G296" s="185" t="str">
        <f t="shared" si="16"/>
        <v>项</v>
      </c>
    </row>
    <row r="297" ht="36" customHeight="1" spans="1:7">
      <c r="A297" s="477" t="s">
        <v>601</v>
      </c>
      <c r="B297" s="338" t="s">
        <v>147</v>
      </c>
      <c r="C297" s="378">
        <v>0</v>
      </c>
      <c r="D297" s="378">
        <v>0</v>
      </c>
      <c r="E297" s="342" t="str">
        <f>IF(C297&gt;0,D297/C297-1,IF(C297&lt;0,-(D297/C297-1),""))</f>
        <v/>
      </c>
      <c r="F297" s="309" t="str">
        <f t="shared" si="15"/>
        <v>否</v>
      </c>
      <c r="G297" s="185" t="str">
        <f t="shared" si="16"/>
        <v>项</v>
      </c>
    </row>
    <row r="298" ht="36" customHeight="1" spans="1:7">
      <c r="A298" s="477" t="s">
        <v>602</v>
      </c>
      <c r="B298" s="338" t="s">
        <v>603</v>
      </c>
      <c r="C298" s="378"/>
      <c r="D298" s="378"/>
      <c r="E298" s="342"/>
      <c r="F298" s="309" t="str">
        <f t="shared" si="15"/>
        <v>否</v>
      </c>
      <c r="G298" s="185" t="str">
        <f t="shared" si="16"/>
        <v>项</v>
      </c>
    </row>
    <row r="299" ht="36" customHeight="1" spans="1:7">
      <c r="A299" s="477" t="s">
        <v>604</v>
      </c>
      <c r="B299" s="338" t="s">
        <v>161</v>
      </c>
      <c r="C299" s="378"/>
      <c r="D299" s="378"/>
      <c r="E299" s="342"/>
      <c r="F299" s="309" t="str">
        <f t="shared" si="15"/>
        <v>否</v>
      </c>
      <c r="G299" s="185" t="str">
        <f t="shared" si="16"/>
        <v>项</v>
      </c>
    </row>
    <row r="300" ht="36" customHeight="1" spans="1:7">
      <c r="A300" s="477" t="s">
        <v>605</v>
      </c>
      <c r="B300" s="338" t="s">
        <v>606</v>
      </c>
      <c r="C300" s="378"/>
      <c r="D300" s="378"/>
      <c r="E300" s="342"/>
      <c r="F300" s="309" t="str">
        <f t="shared" si="15"/>
        <v>否</v>
      </c>
      <c r="G300" s="185" t="str">
        <f t="shared" si="16"/>
        <v>项</v>
      </c>
    </row>
    <row r="301" ht="36" customHeight="1" spans="1:7">
      <c r="A301" s="476" t="s">
        <v>607</v>
      </c>
      <c r="B301" s="334" t="s">
        <v>608</v>
      </c>
      <c r="C301" s="374">
        <v>42</v>
      </c>
      <c r="D301" s="374">
        <v>30</v>
      </c>
      <c r="E301" s="347">
        <v>-0.286</v>
      </c>
      <c r="F301" s="309" t="str">
        <f t="shared" si="15"/>
        <v>是</v>
      </c>
      <c r="G301" s="185" t="str">
        <f t="shared" si="16"/>
        <v>款</v>
      </c>
    </row>
    <row r="302" ht="36" customHeight="1" spans="1:7">
      <c r="A302" s="477" t="s">
        <v>609</v>
      </c>
      <c r="B302" s="338" t="s">
        <v>143</v>
      </c>
      <c r="C302" s="378"/>
      <c r="D302" s="378"/>
      <c r="E302" s="342"/>
      <c r="F302" s="309" t="str">
        <f t="shared" si="15"/>
        <v>否</v>
      </c>
      <c r="G302" s="185" t="str">
        <f t="shared" si="16"/>
        <v>项</v>
      </c>
    </row>
    <row r="303" ht="36" customHeight="1" spans="1:7">
      <c r="A303" s="477" t="s">
        <v>610</v>
      </c>
      <c r="B303" s="338" t="s">
        <v>145</v>
      </c>
      <c r="C303" s="378"/>
      <c r="D303" s="378"/>
      <c r="E303" s="342"/>
      <c r="F303" s="309" t="str">
        <f t="shared" si="15"/>
        <v>否</v>
      </c>
      <c r="G303" s="185" t="str">
        <f t="shared" si="16"/>
        <v>项</v>
      </c>
    </row>
    <row r="304" ht="36" customHeight="1" spans="1:7">
      <c r="A304" s="477" t="s">
        <v>611</v>
      </c>
      <c r="B304" s="338" t="s">
        <v>147</v>
      </c>
      <c r="C304" s="378"/>
      <c r="D304" s="378"/>
      <c r="E304" s="342"/>
      <c r="F304" s="309" t="str">
        <f t="shared" si="15"/>
        <v>否</v>
      </c>
      <c r="G304" s="185" t="str">
        <f t="shared" si="16"/>
        <v>项</v>
      </c>
    </row>
    <row r="305" ht="36" customHeight="1" spans="1:7">
      <c r="A305" s="477" t="s">
        <v>612</v>
      </c>
      <c r="B305" s="338" t="s">
        <v>613</v>
      </c>
      <c r="C305" s="378"/>
      <c r="D305" s="378"/>
      <c r="E305" s="342"/>
      <c r="F305" s="309" t="str">
        <f t="shared" si="15"/>
        <v>否</v>
      </c>
      <c r="G305" s="185" t="str">
        <f t="shared" si="16"/>
        <v>项</v>
      </c>
    </row>
    <row r="306" ht="36" customHeight="1" spans="1:7">
      <c r="A306" s="477" t="s">
        <v>614</v>
      </c>
      <c r="B306" s="338" t="s">
        <v>615</v>
      </c>
      <c r="C306" s="378"/>
      <c r="D306" s="378"/>
      <c r="E306" s="342"/>
      <c r="F306" s="309" t="str">
        <f t="shared" si="15"/>
        <v>否</v>
      </c>
      <c r="G306" s="185" t="str">
        <f t="shared" si="16"/>
        <v>项</v>
      </c>
    </row>
    <row r="307" ht="36" customHeight="1" spans="1:7">
      <c r="A307" s="477" t="s">
        <v>616</v>
      </c>
      <c r="B307" s="338" t="s">
        <v>161</v>
      </c>
      <c r="C307" s="378"/>
      <c r="D307" s="378"/>
      <c r="E307" s="342"/>
      <c r="F307" s="309" t="str">
        <f t="shared" si="15"/>
        <v>否</v>
      </c>
      <c r="G307" s="185" t="str">
        <f t="shared" si="16"/>
        <v>项</v>
      </c>
    </row>
    <row r="308" ht="36" customHeight="1" spans="1:7">
      <c r="A308" s="477" t="s">
        <v>617</v>
      </c>
      <c r="B308" s="338" t="s">
        <v>618</v>
      </c>
      <c r="C308" s="378">
        <v>42</v>
      </c>
      <c r="D308" s="378">
        <v>30</v>
      </c>
      <c r="E308" s="342">
        <v>-0.286</v>
      </c>
      <c r="F308" s="309" t="str">
        <f t="shared" si="15"/>
        <v>是</v>
      </c>
      <c r="G308" s="185" t="str">
        <f t="shared" si="16"/>
        <v>项</v>
      </c>
    </row>
    <row r="309" ht="36" customHeight="1" spans="1:7">
      <c r="A309" s="476" t="s">
        <v>619</v>
      </c>
      <c r="B309" s="334" t="s">
        <v>620</v>
      </c>
      <c r="C309" s="374">
        <v>48</v>
      </c>
      <c r="D309" s="374">
        <v>30</v>
      </c>
      <c r="E309" s="347">
        <v>-0.375</v>
      </c>
      <c r="F309" s="309" t="str">
        <f t="shared" si="15"/>
        <v>是</v>
      </c>
      <c r="G309" s="185" t="str">
        <f t="shared" si="16"/>
        <v>款</v>
      </c>
    </row>
    <row r="310" ht="36" customHeight="1" spans="1:7">
      <c r="A310" s="477" t="s">
        <v>621</v>
      </c>
      <c r="B310" s="338" t="s">
        <v>143</v>
      </c>
      <c r="C310" s="378"/>
      <c r="D310" s="378"/>
      <c r="E310" s="342"/>
      <c r="F310" s="309" t="str">
        <f t="shared" si="15"/>
        <v>否</v>
      </c>
      <c r="G310" s="185" t="str">
        <f t="shared" si="16"/>
        <v>项</v>
      </c>
    </row>
    <row r="311" ht="36" customHeight="1" spans="1:7">
      <c r="A311" s="477" t="s">
        <v>622</v>
      </c>
      <c r="B311" s="338" t="s">
        <v>145</v>
      </c>
      <c r="C311" s="378"/>
      <c r="D311" s="378"/>
      <c r="E311" s="342"/>
      <c r="F311" s="309" t="str">
        <f t="shared" si="15"/>
        <v>否</v>
      </c>
      <c r="G311" s="185" t="str">
        <f t="shared" si="16"/>
        <v>项</v>
      </c>
    </row>
    <row r="312" ht="36" customHeight="1" spans="1:7">
      <c r="A312" s="477" t="s">
        <v>623</v>
      </c>
      <c r="B312" s="338" t="s">
        <v>147</v>
      </c>
      <c r="C312" s="378">
        <v>0</v>
      </c>
      <c r="D312" s="378">
        <v>0</v>
      </c>
      <c r="E312" s="342" t="str">
        <f>IF(C312&gt;0,D312/C312-1,IF(C312&lt;0,-(D312/C312-1),""))</f>
        <v/>
      </c>
      <c r="F312" s="309" t="str">
        <f t="shared" si="15"/>
        <v>否</v>
      </c>
      <c r="G312" s="185" t="str">
        <f t="shared" si="16"/>
        <v>项</v>
      </c>
    </row>
    <row r="313" ht="36" customHeight="1" spans="1:7">
      <c r="A313" s="477" t="s">
        <v>624</v>
      </c>
      <c r="B313" s="338" t="s">
        <v>625</v>
      </c>
      <c r="C313" s="378"/>
      <c r="D313" s="378"/>
      <c r="E313" s="342"/>
      <c r="F313" s="309" t="str">
        <f t="shared" si="15"/>
        <v>否</v>
      </c>
      <c r="G313" s="185" t="str">
        <f t="shared" si="16"/>
        <v>项</v>
      </c>
    </row>
    <row r="314" ht="36" customHeight="1" spans="1:7">
      <c r="A314" s="477" t="s">
        <v>626</v>
      </c>
      <c r="B314" s="338" t="s">
        <v>627</v>
      </c>
      <c r="C314" s="378"/>
      <c r="D314" s="378"/>
      <c r="E314" s="342"/>
      <c r="F314" s="309" t="str">
        <f t="shared" si="15"/>
        <v>否</v>
      </c>
      <c r="G314" s="185" t="str">
        <f t="shared" si="16"/>
        <v>项</v>
      </c>
    </row>
    <row r="315" ht="36" customHeight="1" spans="1:7">
      <c r="A315" s="477" t="s">
        <v>628</v>
      </c>
      <c r="B315" s="338" t="s">
        <v>629</v>
      </c>
      <c r="C315" s="378"/>
      <c r="D315" s="378"/>
      <c r="E315" s="342"/>
      <c r="F315" s="309" t="str">
        <f t="shared" si="15"/>
        <v>否</v>
      </c>
      <c r="G315" s="185" t="str">
        <f t="shared" si="16"/>
        <v>项</v>
      </c>
    </row>
    <row r="316" ht="36" customHeight="1" spans="1:7">
      <c r="A316" s="477" t="s">
        <v>630</v>
      </c>
      <c r="B316" s="338" t="s">
        <v>161</v>
      </c>
      <c r="C316" s="378"/>
      <c r="D316" s="378"/>
      <c r="E316" s="342"/>
      <c r="F316" s="309" t="str">
        <f t="shared" si="15"/>
        <v>否</v>
      </c>
      <c r="G316" s="185" t="str">
        <f t="shared" si="16"/>
        <v>项</v>
      </c>
    </row>
    <row r="317" ht="36" customHeight="1" spans="1:7">
      <c r="A317" s="477" t="s">
        <v>631</v>
      </c>
      <c r="B317" s="338" t="s">
        <v>632</v>
      </c>
      <c r="C317" s="378">
        <v>48</v>
      </c>
      <c r="D317" s="378">
        <v>30</v>
      </c>
      <c r="E317" s="342">
        <v>-0.375</v>
      </c>
      <c r="F317" s="309" t="str">
        <f t="shared" si="15"/>
        <v>是</v>
      </c>
      <c r="G317" s="185" t="str">
        <f t="shared" si="16"/>
        <v>项</v>
      </c>
    </row>
    <row r="318" ht="36" customHeight="1" spans="1:7">
      <c r="A318" s="476" t="s">
        <v>633</v>
      </c>
      <c r="B318" s="334" t="s">
        <v>634</v>
      </c>
      <c r="C318" s="374">
        <v>726</v>
      </c>
      <c r="D318" s="374">
        <v>730</v>
      </c>
      <c r="E318" s="347">
        <v>0.006</v>
      </c>
      <c r="F318" s="309" t="str">
        <f t="shared" si="15"/>
        <v>是</v>
      </c>
      <c r="G318" s="185" t="str">
        <f t="shared" si="16"/>
        <v>款</v>
      </c>
    </row>
    <row r="319" ht="36" customHeight="1" spans="1:7">
      <c r="A319" s="477" t="s">
        <v>635</v>
      </c>
      <c r="B319" s="338" t="s">
        <v>143</v>
      </c>
      <c r="C319" s="409">
        <v>587</v>
      </c>
      <c r="D319" s="409">
        <v>569</v>
      </c>
      <c r="E319" s="384">
        <f>IF(C319&lt;&gt;0,D319/C319-1,"")</f>
        <v>-0.031</v>
      </c>
      <c r="F319" s="309" t="str">
        <f t="shared" si="15"/>
        <v>是</v>
      </c>
      <c r="G319" s="185" t="str">
        <f t="shared" si="16"/>
        <v>项</v>
      </c>
    </row>
    <row r="320" ht="36" customHeight="1" spans="1:7">
      <c r="A320" s="477" t="s">
        <v>636</v>
      </c>
      <c r="B320" s="338" t="s">
        <v>145</v>
      </c>
      <c r="C320" s="378">
        <v>0</v>
      </c>
      <c r="D320" s="378">
        <v>0</v>
      </c>
      <c r="E320" s="342" t="str">
        <f>IF(C320&gt;0,D320/C320-1,IF(C320&lt;0,-(D320/C320-1),""))</f>
        <v/>
      </c>
      <c r="F320" s="309" t="str">
        <f t="shared" si="15"/>
        <v>否</v>
      </c>
      <c r="G320" s="185" t="str">
        <f t="shared" si="16"/>
        <v>项</v>
      </c>
    </row>
    <row r="321" ht="36" customHeight="1" spans="1:7">
      <c r="A321" s="477" t="s">
        <v>637</v>
      </c>
      <c r="B321" s="338" t="s">
        <v>147</v>
      </c>
      <c r="C321" s="378">
        <v>0</v>
      </c>
      <c r="D321" s="378">
        <v>0</v>
      </c>
      <c r="E321" s="342" t="str">
        <f>IF(C321&gt;0,D321/C321-1,IF(C321&lt;0,-(D321/C321-1),""))</f>
        <v/>
      </c>
      <c r="F321" s="309" t="str">
        <f t="shared" si="15"/>
        <v>否</v>
      </c>
      <c r="G321" s="185" t="str">
        <f t="shared" si="16"/>
        <v>项</v>
      </c>
    </row>
    <row r="322" ht="36" customHeight="1" spans="1:7">
      <c r="A322" s="477" t="s">
        <v>638</v>
      </c>
      <c r="B322" s="338" t="s">
        <v>639</v>
      </c>
      <c r="C322" s="378">
        <v>55</v>
      </c>
      <c r="D322" s="378">
        <v>50</v>
      </c>
      <c r="E322" s="342">
        <v>-0.091</v>
      </c>
      <c r="F322" s="309" t="str">
        <f t="shared" si="15"/>
        <v>是</v>
      </c>
      <c r="G322" s="185" t="str">
        <f t="shared" si="16"/>
        <v>项</v>
      </c>
    </row>
    <row r="323" ht="36" customHeight="1" spans="1:7">
      <c r="A323" s="477" t="s">
        <v>640</v>
      </c>
      <c r="B323" s="338" t="s">
        <v>641</v>
      </c>
      <c r="C323" s="378">
        <v>10</v>
      </c>
      <c r="D323" s="378">
        <v>10</v>
      </c>
      <c r="E323" s="342"/>
      <c r="F323" s="309" t="str">
        <f t="shared" si="15"/>
        <v>是</v>
      </c>
      <c r="G323" s="185" t="str">
        <f t="shared" si="16"/>
        <v>项</v>
      </c>
    </row>
    <row r="324" ht="36" customHeight="1" spans="1:7">
      <c r="A324" s="484" t="s">
        <v>642</v>
      </c>
      <c r="B324" s="338" t="s">
        <v>643</v>
      </c>
      <c r="C324" s="378"/>
      <c r="D324" s="409">
        <v>50</v>
      </c>
      <c r="E324" s="342"/>
      <c r="F324" s="309" t="str">
        <f t="shared" si="15"/>
        <v>是</v>
      </c>
      <c r="G324" s="185" t="str">
        <f t="shared" si="16"/>
        <v>项</v>
      </c>
    </row>
    <row r="325" ht="36" customHeight="1" spans="1:7">
      <c r="A325" s="484" t="s">
        <v>644</v>
      </c>
      <c r="B325" s="338" t="s">
        <v>645</v>
      </c>
      <c r="C325" s="378">
        <v>20</v>
      </c>
      <c r="D325" s="378">
        <v>20</v>
      </c>
      <c r="E325" s="342"/>
      <c r="F325" s="309" t="str">
        <f t="shared" si="15"/>
        <v>是</v>
      </c>
      <c r="G325" s="185" t="str">
        <f t="shared" si="16"/>
        <v>项</v>
      </c>
    </row>
    <row r="326" ht="36" customHeight="1" spans="1:7">
      <c r="A326" s="477" t="s">
        <v>646</v>
      </c>
      <c r="B326" s="338" t="s">
        <v>647</v>
      </c>
      <c r="C326" s="378"/>
      <c r="D326" s="378"/>
      <c r="E326" s="342"/>
      <c r="F326" s="309" t="str">
        <f t="shared" si="15"/>
        <v>否</v>
      </c>
      <c r="G326" s="185" t="str">
        <f t="shared" si="16"/>
        <v>项</v>
      </c>
    </row>
    <row r="327" ht="36" customHeight="1" spans="1:7">
      <c r="A327" s="477" t="s">
        <v>648</v>
      </c>
      <c r="B327" s="338" t="s">
        <v>649</v>
      </c>
      <c r="C327" s="378">
        <v>0</v>
      </c>
      <c r="D327" s="378">
        <v>0</v>
      </c>
      <c r="E327" s="342" t="str">
        <f>IF(C327&gt;0,D327/C327-1,IF(C327&lt;0,-(D327/C327-1),""))</f>
        <v/>
      </c>
      <c r="F327" s="309" t="str">
        <f t="shared" si="15"/>
        <v>否</v>
      </c>
      <c r="G327" s="185" t="str">
        <f t="shared" si="16"/>
        <v>项</v>
      </c>
    </row>
    <row r="328" ht="36" customHeight="1" spans="1:7">
      <c r="A328" s="477" t="s">
        <v>650</v>
      </c>
      <c r="B328" s="338" t="s">
        <v>651</v>
      </c>
      <c r="C328" s="378">
        <v>53</v>
      </c>
      <c r="D328" s="378">
        <v>30</v>
      </c>
      <c r="E328" s="342">
        <v>-0.434</v>
      </c>
      <c r="F328" s="309" t="str">
        <f t="shared" si="15"/>
        <v>是</v>
      </c>
      <c r="G328" s="185" t="str">
        <f t="shared" si="16"/>
        <v>项</v>
      </c>
    </row>
    <row r="329" ht="36" customHeight="1" spans="1:7">
      <c r="A329" s="477" t="s">
        <v>652</v>
      </c>
      <c r="B329" s="338" t="s">
        <v>653</v>
      </c>
      <c r="C329" s="378">
        <v>0</v>
      </c>
      <c r="D329" s="378">
        <v>0</v>
      </c>
      <c r="E329" s="342" t="str">
        <f>IF(C329&gt;0,D329/C329-1,IF(C329&lt;0,-(D329/C329-1),""))</f>
        <v/>
      </c>
      <c r="F329" s="309" t="str">
        <f t="shared" si="15"/>
        <v>否</v>
      </c>
      <c r="G329" s="185" t="str">
        <f t="shared" si="16"/>
        <v>项</v>
      </c>
    </row>
    <row r="330" ht="36" customHeight="1" spans="1:7">
      <c r="A330" s="477" t="s">
        <v>654</v>
      </c>
      <c r="B330" s="338" t="s">
        <v>655</v>
      </c>
      <c r="C330" s="378">
        <v>1</v>
      </c>
      <c r="D330" s="378">
        <v>1</v>
      </c>
      <c r="E330" s="342"/>
      <c r="F330" s="309" t="str">
        <f t="shared" ref="F330:F393" si="17">IF(LEN(A330)=3,"是",IF(B330&lt;&gt;"",IF(SUM(C330:D330)&lt;&gt;0,"是","否"),"是"))</f>
        <v>是</v>
      </c>
      <c r="G330" s="185" t="str">
        <f t="shared" ref="G330:G393" si="18">IF(LEN(A330)=3,"类",IF(LEN(A330)=5,"款","项"))</f>
        <v>项</v>
      </c>
    </row>
    <row r="331" ht="36" customHeight="1" spans="1:7">
      <c r="A331" s="477" t="s">
        <v>656</v>
      </c>
      <c r="B331" s="338" t="s">
        <v>244</v>
      </c>
      <c r="C331" s="378"/>
      <c r="D331" s="378"/>
      <c r="E331" s="342"/>
      <c r="F331" s="309" t="str">
        <f t="shared" si="17"/>
        <v>否</v>
      </c>
      <c r="G331" s="185" t="str">
        <f t="shared" si="18"/>
        <v>项</v>
      </c>
    </row>
    <row r="332" ht="36" customHeight="1" spans="1:7">
      <c r="A332" s="477" t="s">
        <v>657</v>
      </c>
      <c r="B332" s="338" t="s">
        <v>161</v>
      </c>
      <c r="C332" s="378"/>
      <c r="D332" s="378"/>
      <c r="E332" s="342"/>
      <c r="F332" s="309" t="str">
        <f t="shared" si="17"/>
        <v>否</v>
      </c>
      <c r="G332" s="185" t="str">
        <f t="shared" si="18"/>
        <v>项</v>
      </c>
    </row>
    <row r="333" ht="36" customHeight="1" spans="1:7">
      <c r="A333" s="477" t="s">
        <v>658</v>
      </c>
      <c r="B333" s="338" t="s">
        <v>659</v>
      </c>
      <c r="C333" s="378"/>
      <c r="D333" s="378"/>
      <c r="E333" s="342"/>
      <c r="F333" s="309" t="str">
        <f t="shared" si="17"/>
        <v>否</v>
      </c>
      <c r="G333" s="185" t="str">
        <f t="shared" si="18"/>
        <v>项</v>
      </c>
    </row>
    <row r="334" ht="36" customHeight="1" spans="1:7">
      <c r="A334" s="476" t="s">
        <v>660</v>
      </c>
      <c r="B334" s="334" t="s">
        <v>661</v>
      </c>
      <c r="C334" s="374"/>
      <c r="D334" s="374"/>
      <c r="E334" s="347"/>
      <c r="F334" s="309" t="str">
        <f t="shared" si="17"/>
        <v>否</v>
      </c>
      <c r="G334" s="185" t="str">
        <f t="shared" si="18"/>
        <v>款</v>
      </c>
    </row>
    <row r="335" ht="36" customHeight="1" spans="1:7">
      <c r="A335" s="477" t="s">
        <v>662</v>
      </c>
      <c r="B335" s="338" t="s">
        <v>143</v>
      </c>
      <c r="C335" s="378"/>
      <c r="D335" s="378"/>
      <c r="E335" s="342"/>
      <c r="F335" s="309" t="str">
        <f t="shared" si="17"/>
        <v>否</v>
      </c>
      <c r="G335" s="185" t="str">
        <f t="shared" si="18"/>
        <v>项</v>
      </c>
    </row>
    <row r="336" ht="36" customHeight="1" spans="1:7">
      <c r="A336" s="477" t="s">
        <v>663</v>
      </c>
      <c r="B336" s="338" t="s">
        <v>145</v>
      </c>
      <c r="C336" s="378">
        <v>0</v>
      </c>
      <c r="D336" s="378">
        <v>0</v>
      </c>
      <c r="E336" s="342" t="str">
        <f>IF(C336&gt;0,D336/C336-1,IF(C336&lt;0,-(D336/C336-1),""))</f>
        <v/>
      </c>
      <c r="F336" s="309" t="str">
        <f t="shared" si="17"/>
        <v>否</v>
      </c>
      <c r="G336" s="185" t="str">
        <f t="shared" si="18"/>
        <v>项</v>
      </c>
    </row>
    <row r="337" ht="36" customHeight="1" spans="1:7">
      <c r="A337" s="477" t="s">
        <v>664</v>
      </c>
      <c r="B337" s="338" t="s">
        <v>147</v>
      </c>
      <c r="C337" s="378">
        <v>0</v>
      </c>
      <c r="D337" s="378">
        <v>0</v>
      </c>
      <c r="E337" s="342" t="str">
        <f>IF(C337&gt;0,D337/C337-1,IF(C337&lt;0,-(D337/C337-1),""))</f>
        <v/>
      </c>
      <c r="F337" s="309" t="str">
        <f t="shared" si="17"/>
        <v>否</v>
      </c>
      <c r="G337" s="185" t="str">
        <f t="shared" si="18"/>
        <v>项</v>
      </c>
    </row>
    <row r="338" ht="36" customHeight="1" spans="1:7">
      <c r="A338" s="477" t="s">
        <v>665</v>
      </c>
      <c r="B338" s="338" t="s">
        <v>666</v>
      </c>
      <c r="C338" s="378"/>
      <c r="D338" s="378"/>
      <c r="E338" s="342"/>
      <c r="F338" s="309" t="str">
        <f t="shared" si="17"/>
        <v>否</v>
      </c>
      <c r="G338" s="185" t="str">
        <f t="shared" si="18"/>
        <v>项</v>
      </c>
    </row>
    <row r="339" ht="36" customHeight="1" spans="1:7">
      <c r="A339" s="477" t="s">
        <v>667</v>
      </c>
      <c r="B339" s="338" t="s">
        <v>668</v>
      </c>
      <c r="C339" s="378"/>
      <c r="D339" s="378"/>
      <c r="E339" s="342"/>
      <c r="F339" s="309" t="str">
        <f t="shared" si="17"/>
        <v>否</v>
      </c>
      <c r="G339" s="185" t="str">
        <f t="shared" si="18"/>
        <v>项</v>
      </c>
    </row>
    <row r="340" ht="36" customHeight="1" spans="1:7">
      <c r="A340" s="477" t="s">
        <v>669</v>
      </c>
      <c r="B340" s="338" t="s">
        <v>670</v>
      </c>
      <c r="C340" s="378"/>
      <c r="D340" s="378"/>
      <c r="E340" s="342"/>
      <c r="F340" s="309" t="str">
        <f t="shared" si="17"/>
        <v>否</v>
      </c>
      <c r="G340" s="185" t="str">
        <f t="shared" si="18"/>
        <v>项</v>
      </c>
    </row>
    <row r="341" ht="36" customHeight="1" spans="1:7">
      <c r="A341" s="477" t="s">
        <v>671</v>
      </c>
      <c r="B341" s="338" t="s">
        <v>244</v>
      </c>
      <c r="C341" s="378"/>
      <c r="D341" s="378"/>
      <c r="E341" s="342"/>
      <c r="F341" s="309" t="str">
        <f t="shared" si="17"/>
        <v>否</v>
      </c>
      <c r="G341" s="185" t="str">
        <f t="shared" si="18"/>
        <v>项</v>
      </c>
    </row>
    <row r="342" ht="36" customHeight="1" spans="1:7">
      <c r="A342" s="477" t="s">
        <v>672</v>
      </c>
      <c r="B342" s="338" t="s">
        <v>161</v>
      </c>
      <c r="C342" s="378">
        <v>0</v>
      </c>
      <c r="D342" s="378">
        <v>0</v>
      </c>
      <c r="E342" s="342" t="str">
        <f>IF(C342&gt;0,D342/C342-1,IF(C342&lt;0,-(D342/C342-1),""))</f>
        <v/>
      </c>
      <c r="F342" s="309" t="str">
        <f t="shared" si="17"/>
        <v>否</v>
      </c>
      <c r="G342" s="185" t="str">
        <f t="shared" si="18"/>
        <v>项</v>
      </c>
    </row>
    <row r="343" ht="36" customHeight="1" spans="1:7">
      <c r="A343" s="477" t="s">
        <v>673</v>
      </c>
      <c r="B343" s="338" t="s">
        <v>674</v>
      </c>
      <c r="C343" s="378"/>
      <c r="D343" s="378"/>
      <c r="E343" s="342"/>
      <c r="F343" s="309" t="str">
        <f t="shared" si="17"/>
        <v>否</v>
      </c>
      <c r="G343" s="185" t="str">
        <f t="shared" si="18"/>
        <v>项</v>
      </c>
    </row>
    <row r="344" ht="36" customHeight="1" spans="1:7">
      <c r="A344" s="476" t="s">
        <v>675</v>
      </c>
      <c r="B344" s="334" t="s">
        <v>676</v>
      </c>
      <c r="C344" s="374"/>
      <c r="D344" s="374"/>
      <c r="E344" s="347"/>
      <c r="F344" s="309" t="str">
        <f t="shared" si="17"/>
        <v>否</v>
      </c>
      <c r="G344" s="185" t="str">
        <f t="shared" si="18"/>
        <v>款</v>
      </c>
    </row>
    <row r="345" ht="36" customHeight="1" spans="1:7">
      <c r="A345" s="477" t="s">
        <v>677</v>
      </c>
      <c r="B345" s="338" t="s">
        <v>143</v>
      </c>
      <c r="C345" s="378"/>
      <c r="D345" s="378"/>
      <c r="E345" s="342"/>
      <c r="F345" s="309" t="str">
        <f t="shared" si="17"/>
        <v>否</v>
      </c>
      <c r="G345" s="185" t="str">
        <f t="shared" si="18"/>
        <v>项</v>
      </c>
    </row>
    <row r="346" ht="36" customHeight="1" spans="1:7">
      <c r="A346" s="477" t="s">
        <v>678</v>
      </c>
      <c r="B346" s="338" t="s">
        <v>145</v>
      </c>
      <c r="C346" s="378">
        <v>0</v>
      </c>
      <c r="D346" s="378">
        <v>0</v>
      </c>
      <c r="E346" s="342" t="str">
        <f>IF(C346&gt;0,D346/C346-1,IF(C346&lt;0,-(D346/C346-1),""))</f>
        <v/>
      </c>
      <c r="F346" s="309" t="str">
        <f t="shared" si="17"/>
        <v>否</v>
      </c>
      <c r="G346" s="185" t="str">
        <f t="shared" si="18"/>
        <v>项</v>
      </c>
    </row>
    <row r="347" ht="36" customHeight="1" spans="1:7">
      <c r="A347" s="477" t="s">
        <v>679</v>
      </c>
      <c r="B347" s="338" t="s">
        <v>147</v>
      </c>
      <c r="C347" s="378">
        <v>0</v>
      </c>
      <c r="D347" s="378">
        <v>0</v>
      </c>
      <c r="E347" s="342" t="str">
        <f>IF(C347&gt;0,D347/C347-1,IF(C347&lt;0,-(D347/C347-1),""))</f>
        <v/>
      </c>
      <c r="F347" s="309" t="str">
        <f t="shared" si="17"/>
        <v>否</v>
      </c>
      <c r="G347" s="185" t="str">
        <f t="shared" si="18"/>
        <v>项</v>
      </c>
    </row>
    <row r="348" ht="36" customHeight="1" spans="1:7">
      <c r="A348" s="477" t="s">
        <v>680</v>
      </c>
      <c r="B348" s="338" t="s">
        <v>681</v>
      </c>
      <c r="C348" s="378"/>
      <c r="D348" s="378"/>
      <c r="E348" s="342"/>
      <c r="F348" s="309" t="str">
        <f t="shared" si="17"/>
        <v>否</v>
      </c>
      <c r="G348" s="185" t="str">
        <f t="shared" si="18"/>
        <v>项</v>
      </c>
    </row>
    <row r="349" ht="36" customHeight="1" spans="1:7">
      <c r="A349" s="477" t="s">
        <v>682</v>
      </c>
      <c r="B349" s="338" t="s">
        <v>683</v>
      </c>
      <c r="C349" s="378"/>
      <c r="D349" s="378"/>
      <c r="E349" s="342"/>
      <c r="F349" s="309" t="str">
        <f t="shared" si="17"/>
        <v>否</v>
      </c>
      <c r="G349" s="185" t="str">
        <f t="shared" si="18"/>
        <v>项</v>
      </c>
    </row>
    <row r="350" ht="36" customHeight="1" spans="1:7">
      <c r="A350" s="477" t="s">
        <v>684</v>
      </c>
      <c r="B350" s="338" t="s">
        <v>685</v>
      </c>
      <c r="C350" s="378"/>
      <c r="D350" s="378"/>
      <c r="E350" s="342"/>
      <c r="F350" s="309" t="str">
        <f t="shared" si="17"/>
        <v>否</v>
      </c>
      <c r="G350" s="185" t="str">
        <f t="shared" si="18"/>
        <v>项</v>
      </c>
    </row>
    <row r="351" ht="36" customHeight="1" spans="1:7">
      <c r="A351" s="477" t="s">
        <v>686</v>
      </c>
      <c r="B351" s="338" t="s">
        <v>244</v>
      </c>
      <c r="C351" s="378"/>
      <c r="D351" s="378"/>
      <c r="E351" s="342"/>
      <c r="F351" s="309" t="str">
        <f t="shared" si="17"/>
        <v>否</v>
      </c>
      <c r="G351" s="185" t="str">
        <f t="shared" si="18"/>
        <v>项</v>
      </c>
    </row>
    <row r="352" ht="36" customHeight="1" spans="1:7">
      <c r="A352" s="477" t="s">
        <v>687</v>
      </c>
      <c r="B352" s="338" t="s">
        <v>161</v>
      </c>
      <c r="C352" s="378">
        <v>0</v>
      </c>
      <c r="D352" s="378">
        <v>0</v>
      </c>
      <c r="E352" s="342" t="str">
        <f>IF(C352&gt;0,D352/C352-1,IF(C352&lt;0,-(D352/C352-1),""))</f>
        <v/>
      </c>
      <c r="F352" s="309" t="str">
        <f t="shared" si="17"/>
        <v>否</v>
      </c>
      <c r="G352" s="185" t="str">
        <f t="shared" si="18"/>
        <v>项</v>
      </c>
    </row>
    <row r="353" ht="36" customHeight="1" spans="1:7">
      <c r="A353" s="477" t="s">
        <v>688</v>
      </c>
      <c r="B353" s="338" t="s">
        <v>689</v>
      </c>
      <c r="C353" s="378"/>
      <c r="D353" s="378"/>
      <c r="E353" s="342"/>
      <c r="F353" s="309" t="str">
        <f t="shared" si="17"/>
        <v>否</v>
      </c>
      <c r="G353" s="185" t="str">
        <f t="shared" si="18"/>
        <v>项</v>
      </c>
    </row>
    <row r="354" ht="36" customHeight="1" spans="1:7">
      <c r="A354" s="476" t="s">
        <v>690</v>
      </c>
      <c r="B354" s="334" t="s">
        <v>691</v>
      </c>
      <c r="C354" s="374"/>
      <c r="D354" s="374"/>
      <c r="E354" s="347"/>
      <c r="F354" s="309" t="str">
        <f t="shared" si="17"/>
        <v>否</v>
      </c>
      <c r="G354" s="185" t="str">
        <f t="shared" si="18"/>
        <v>款</v>
      </c>
    </row>
    <row r="355" ht="36" customHeight="1" spans="1:7">
      <c r="A355" s="477" t="s">
        <v>692</v>
      </c>
      <c r="B355" s="338" t="s">
        <v>143</v>
      </c>
      <c r="C355" s="378"/>
      <c r="D355" s="378"/>
      <c r="E355" s="342"/>
      <c r="F355" s="309" t="str">
        <f t="shared" si="17"/>
        <v>否</v>
      </c>
      <c r="G355" s="185" t="str">
        <f t="shared" si="18"/>
        <v>项</v>
      </c>
    </row>
    <row r="356" ht="36" customHeight="1" spans="1:7">
      <c r="A356" s="477" t="s">
        <v>693</v>
      </c>
      <c r="B356" s="338" t="s">
        <v>145</v>
      </c>
      <c r="C356" s="378">
        <v>0</v>
      </c>
      <c r="D356" s="378">
        <v>0</v>
      </c>
      <c r="E356" s="342" t="str">
        <f>IF(C356&gt;0,D356/C356-1,IF(C356&lt;0,-(D356/C356-1),""))</f>
        <v/>
      </c>
      <c r="F356" s="309" t="str">
        <f t="shared" si="17"/>
        <v>否</v>
      </c>
      <c r="G356" s="185" t="str">
        <f t="shared" si="18"/>
        <v>项</v>
      </c>
    </row>
    <row r="357" ht="36" customHeight="1" spans="1:7">
      <c r="A357" s="477" t="s">
        <v>694</v>
      </c>
      <c r="B357" s="338" t="s">
        <v>147</v>
      </c>
      <c r="C357" s="378">
        <v>0</v>
      </c>
      <c r="D357" s="378">
        <v>0</v>
      </c>
      <c r="E357" s="342" t="str">
        <f>IF(C357&gt;0,D357/C357-1,IF(C357&lt;0,-(D357/C357-1),""))</f>
        <v/>
      </c>
      <c r="F357" s="309" t="str">
        <f t="shared" si="17"/>
        <v>否</v>
      </c>
      <c r="G357" s="185" t="str">
        <f t="shared" si="18"/>
        <v>项</v>
      </c>
    </row>
    <row r="358" ht="36" customHeight="1" spans="1:7">
      <c r="A358" s="477" t="s">
        <v>695</v>
      </c>
      <c r="B358" s="338" t="s">
        <v>696</v>
      </c>
      <c r="C358" s="378">
        <v>0</v>
      </c>
      <c r="D358" s="378">
        <v>0</v>
      </c>
      <c r="E358" s="342" t="str">
        <f>IF(C358&gt;0,D358/C358-1,IF(C358&lt;0,-(D358/C358-1),""))</f>
        <v/>
      </c>
      <c r="F358" s="309" t="str">
        <f t="shared" si="17"/>
        <v>否</v>
      </c>
      <c r="G358" s="185" t="str">
        <f t="shared" si="18"/>
        <v>项</v>
      </c>
    </row>
    <row r="359" ht="36" customHeight="1" spans="1:7">
      <c r="A359" s="477" t="s">
        <v>697</v>
      </c>
      <c r="B359" s="338" t="s">
        <v>698</v>
      </c>
      <c r="C359" s="378">
        <v>0</v>
      </c>
      <c r="D359" s="378">
        <v>0</v>
      </c>
      <c r="E359" s="342" t="str">
        <f>IF(C359&gt;0,D359/C359-1,IF(C359&lt;0,-(D359/C359-1),""))</f>
        <v/>
      </c>
      <c r="F359" s="309" t="str">
        <f t="shared" si="17"/>
        <v>否</v>
      </c>
      <c r="G359" s="185" t="str">
        <f t="shared" si="18"/>
        <v>项</v>
      </c>
    </row>
    <row r="360" ht="36" customHeight="1" spans="1:7">
      <c r="A360" s="477" t="s">
        <v>699</v>
      </c>
      <c r="B360" s="338" t="s">
        <v>161</v>
      </c>
      <c r="C360" s="378"/>
      <c r="D360" s="378"/>
      <c r="E360" s="342"/>
      <c r="F360" s="309" t="str">
        <f t="shared" si="17"/>
        <v>否</v>
      </c>
      <c r="G360" s="185" t="str">
        <f t="shared" si="18"/>
        <v>项</v>
      </c>
    </row>
    <row r="361" ht="36" customHeight="1" spans="1:7">
      <c r="A361" s="477" t="s">
        <v>700</v>
      </c>
      <c r="B361" s="338" t="s">
        <v>701</v>
      </c>
      <c r="C361" s="378">
        <v>0</v>
      </c>
      <c r="D361" s="378">
        <v>0</v>
      </c>
      <c r="E361" s="342" t="str">
        <f t="shared" ref="E361:E367" si="19">IF(C361&gt;0,D361/C361-1,IF(C361&lt;0,-(D361/C361-1),""))</f>
        <v/>
      </c>
      <c r="F361" s="309" t="str">
        <f t="shared" si="17"/>
        <v>否</v>
      </c>
      <c r="G361" s="185" t="str">
        <f t="shared" si="18"/>
        <v>项</v>
      </c>
    </row>
    <row r="362" ht="36" customHeight="1" spans="1:7">
      <c r="A362" s="476" t="s">
        <v>702</v>
      </c>
      <c r="B362" s="334" t="s">
        <v>703</v>
      </c>
      <c r="C362" s="374">
        <f>SUM(C363:C367)</f>
        <v>0</v>
      </c>
      <c r="D362" s="374">
        <f>SUM(D363:D367)</f>
        <v>0</v>
      </c>
      <c r="E362" s="347" t="str">
        <f t="shared" si="19"/>
        <v/>
      </c>
      <c r="F362" s="309" t="str">
        <f t="shared" si="17"/>
        <v>否</v>
      </c>
      <c r="G362" s="185" t="str">
        <f t="shared" si="18"/>
        <v>款</v>
      </c>
    </row>
    <row r="363" ht="36" customHeight="1" spans="1:7">
      <c r="A363" s="477" t="s">
        <v>704</v>
      </c>
      <c r="B363" s="338" t="s">
        <v>143</v>
      </c>
      <c r="C363" s="378">
        <v>0</v>
      </c>
      <c r="D363" s="378">
        <v>0</v>
      </c>
      <c r="E363" s="342" t="str">
        <f t="shared" si="19"/>
        <v/>
      </c>
      <c r="F363" s="309" t="str">
        <f t="shared" si="17"/>
        <v>否</v>
      </c>
      <c r="G363" s="185" t="str">
        <f t="shared" si="18"/>
        <v>项</v>
      </c>
    </row>
    <row r="364" ht="36" customHeight="1" spans="1:7">
      <c r="A364" s="477" t="s">
        <v>705</v>
      </c>
      <c r="B364" s="338" t="s">
        <v>145</v>
      </c>
      <c r="C364" s="378">
        <v>0</v>
      </c>
      <c r="D364" s="378">
        <v>0</v>
      </c>
      <c r="E364" s="342" t="str">
        <f t="shared" si="19"/>
        <v/>
      </c>
      <c r="F364" s="309" t="str">
        <f t="shared" si="17"/>
        <v>否</v>
      </c>
      <c r="G364" s="185" t="str">
        <f t="shared" si="18"/>
        <v>项</v>
      </c>
    </row>
    <row r="365" ht="36" customHeight="1" spans="1:7">
      <c r="A365" s="477" t="s">
        <v>706</v>
      </c>
      <c r="B365" s="338" t="s">
        <v>244</v>
      </c>
      <c r="C365" s="378">
        <v>0</v>
      </c>
      <c r="D365" s="378">
        <v>0</v>
      </c>
      <c r="E365" s="342" t="str">
        <f t="shared" si="19"/>
        <v/>
      </c>
      <c r="F365" s="309" t="str">
        <f t="shared" si="17"/>
        <v>否</v>
      </c>
      <c r="G365" s="185" t="str">
        <f t="shared" si="18"/>
        <v>项</v>
      </c>
    </row>
    <row r="366" ht="36" customHeight="1" spans="1:7">
      <c r="A366" s="477" t="s">
        <v>707</v>
      </c>
      <c r="B366" s="338" t="s">
        <v>708</v>
      </c>
      <c r="C366" s="378">
        <v>0</v>
      </c>
      <c r="D366" s="378">
        <v>0</v>
      </c>
      <c r="E366" s="342" t="str">
        <f t="shared" si="19"/>
        <v/>
      </c>
      <c r="F366" s="309" t="str">
        <f t="shared" si="17"/>
        <v>否</v>
      </c>
      <c r="G366" s="185" t="str">
        <f t="shared" si="18"/>
        <v>项</v>
      </c>
    </row>
    <row r="367" ht="36" customHeight="1" spans="1:7">
      <c r="A367" s="477" t="s">
        <v>709</v>
      </c>
      <c r="B367" s="338" t="s">
        <v>710</v>
      </c>
      <c r="C367" s="378">
        <v>0</v>
      </c>
      <c r="D367" s="378">
        <v>0</v>
      </c>
      <c r="E367" s="342" t="str">
        <f t="shared" si="19"/>
        <v/>
      </c>
      <c r="F367" s="309" t="str">
        <f t="shared" si="17"/>
        <v>否</v>
      </c>
      <c r="G367" s="185" t="str">
        <f t="shared" si="18"/>
        <v>项</v>
      </c>
    </row>
    <row r="368" ht="36" customHeight="1" spans="1:7">
      <c r="A368" s="476" t="s">
        <v>711</v>
      </c>
      <c r="B368" s="334" t="s">
        <v>712</v>
      </c>
      <c r="C368" s="374">
        <v>6523</v>
      </c>
      <c r="D368" s="374">
        <v>6781</v>
      </c>
      <c r="E368" s="347">
        <v>0.04</v>
      </c>
      <c r="F368" s="309" t="str">
        <f t="shared" si="17"/>
        <v>是</v>
      </c>
      <c r="G368" s="185" t="str">
        <f t="shared" si="18"/>
        <v>款</v>
      </c>
    </row>
    <row r="369" ht="36" customHeight="1" spans="1:7">
      <c r="A369" s="477">
        <v>2049902</v>
      </c>
      <c r="B369" s="338" t="s">
        <v>713</v>
      </c>
      <c r="C369" s="378"/>
      <c r="D369" s="378"/>
      <c r="E369" s="342"/>
      <c r="F369" s="309" t="str">
        <f t="shared" si="17"/>
        <v>否</v>
      </c>
      <c r="G369" s="185" t="str">
        <f t="shared" si="18"/>
        <v>项</v>
      </c>
    </row>
    <row r="370" ht="36" customHeight="1" spans="1:7">
      <c r="A370" s="485" t="s">
        <v>714</v>
      </c>
      <c r="B370" s="338" t="s">
        <v>715</v>
      </c>
      <c r="C370" s="378">
        <v>6523</v>
      </c>
      <c r="D370" s="378">
        <v>6781</v>
      </c>
      <c r="E370" s="342">
        <v>0.04</v>
      </c>
      <c r="F370" s="309" t="str">
        <f t="shared" si="17"/>
        <v>是</v>
      </c>
      <c r="G370" s="185" t="str">
        <f t="shared" si="18"/>
        <v>项</v>
      </c>
    </row>
    <row r="371" ht="36" customHeight="1" spans="1:7">
      <c r="A371" s="486" t="s">
        <v>716</v>
      </c>
      <c r="B371" s="482" t="s">
        <v>532</v>
      </c>
      <c r="C371" s="483"/>
      <c r="D371" s="483"/>
      <c r="E371" s="347"/>
      <c r="F371" s="309" t="str">
        <f t="shared" si="17"/>
        <v>否</v>
      </c>
      <c r="G371" s="185" t="str">
        <f t="shared" si="18"/>
        <v>项</v>
      </c>
    </row>
    <row r="372" ht="36" customHeight="1" spans="1:7">
      <c r="A372" s="486" t="s">
        <v>717</v>
      </c>
      <c r="B372" s="482" t="s">
        <v>718</v>
      </c>
      <c r="C372" s="483"/>
      <c r="D372" s="483"/>
      <c r="E372" s="347"/>
      <c r="F372" s="309" t="str">
        <f t="shared" si="17"/>
        <v>否</v>
      </c>
      <c r="G372" s="185" t="str">
        <f t="shared" si="18"/>
        <v>项</v>
      </c>
    </row>
    <row r="373" ht="36" customHeight="1" spans="1:7">
      <c r="A373" s="476" t="s">
        <v>81</v>
      </c>
      <c r="B373" s="334" t="s">
        <v>82</v>
      </c>
      <c r="C373" s="374">
        <v>71842</v>
      </c>
      <c r="D373" s="374">
        <v>72000</v>
      </c>
      <c r="E373" s="347">
        <v>0.002</v>
      </c>
      <c r="F373" s="309" t="str">
        <f t="shared" si="17"/>
        <v>是</v>
      </c>
      <c r="G373" s="185" t="str">
        <f t="shared" si="18"/>
        <v>类</v>
      </c>
    </row>
    <row r="374" ht="36" customHeight="1" spans="1:7">
      <c r="A374" s="476" t="s">
        <v>719</v>
      </c>
      <c r="B374" s="334" t="s">
        <v>720</v>
      </c>
      <c r="C374" s="374">
        <v>1257</v>
      </c>
      <c r="D374" s="374">
        <v>758</v>
      </c>
      <c r="E374" s="347">
        <v>-0.397</v>
      </c>
      <c r="F374" s="309" t="str">
        <f t="shared" si="17"/>
        <v>是</v>
      </c>
      <c r="G374" s="185" t="str">
        <f t="shared" si="18"/>
        <v>款</v>
      </c>
    </row>
    <row r="375" ht="36" customHeight="1" spans="1:7">
      <c r="A375" s="477" t="s">
        <v>721</v>
      </c>
      <c r="B375" s="338" t="s">
        <v>143</v>
      </c>
      <c r="C375" s="378">
        <v>302</v>
      </c>
      <c r="D375" s="378">
        <v>258</v>
      </c>
      <c r="E375" s="342">
        <v>-0.146</v>
      </c>
      <c r="F375" s="309" t="str">
        <f t="shared" si="17"/>
        <v>是</v>
      </c>
      <c r="G375" s="185" t="str">
        <f t="shared" si="18"/>
        <v>项</v>
      </c>
    </row>
    <row r="376" ht="36" customHeight="1" spans="1:7">
      <c r="A376" s="477" t="s">
        <v>722</v>
      </c>
      <c r="B376" s="338" t="s">
        <v>145</v>
      </c>
      <c r="C376" s="378">
        <v>0</v>
      </c>
      <c r="D376" s="378">
        <v>0</v>
      </c>
      <c r="E376" s="342" t="str">
        <f>IF(C376&gt;0,D376/C376-1,IF(C376&lt;0,-(D376/C376-1),""))</f>
        <v/>
      </c>
      <c r="F376" s="309" t="str">
        <f t="shared" si="17"/>
        <v>否</v>
      </c>
      <c r="G376" s="185" t="str">
        <f t="shared" si="18"/>
        <v>项</v>
      </c>
    </row>
    <row r="377" ht="36" customHeight="1" spans="1:7">
      <c r="A377" s="477" t="s">
        <v>723</v>
      </c>
      <c r="B377" s="338" t="s">
        <v>147</v>
      </c>
      <c r="C377" s="378"/>
      <c r="D377" s="378"/>
      <c r="E377" s="342"/>
      <c r="F377" s="309" t="str">
        <f t="shared" si="17"/>
        <v>否</v>
      </c>
      <c r="G377" s="185" t="str">
        <f t="shared" si="18"/>
        <v>项</v>
      </c>
    </row>
    <row r="378" ht="36" customHeight="1" spans="1:7">
      <c r="A378" s="477" t="s">
        <v>724</v>
      </c>
      <c r="B378" s="338" t="s">
        <v>725</v>
      </c>
      <c r="C378" s="378">
        <v>955</v>
      </c>
      <c r="D378" s="378">
        <v>500</v>
      </c>
      <c r="E378" s="342">
        <v>-0.476</v>
      </c>
      <c r="F378" s="309" t="str">
        <f t="shared" si="17"/>
        <v>是</v>
      </c>
      <c r="G378" s="185" t="str">
        <f t="shared" si="18"/>
        <v>项</v>
      </c>
    </row>
    <row r="379" ht="36" customHeight="1" spans="1:7">
      <c r="A379" s="476" t="s">
        <v>726</v>
      </c>
      <c r="B379" s="334" t="s">
        <v>727</v>
      </c>
      <c r="C379" s="374">
        <v>63030</v>
      </c>
      <c r="D379" s="374">
        <v>63665</v>
      </c>
      <c r="E379" s="347">
        <v>0.01</v>
      </c>
      <c r="F379" s="309" t="str">
        <f t="shared" si="17"/>
        <v>是</v>
      </c>
      <c r="G379" s="185" t="str">
        <f t="shared" si="18"/>
        <v>款</v>
      </c>
    </row>
    <row r="380" ht="36" customHeight="1" spans="1:7">
      <c r="A380" s="477" t="s">
        <v>728</v>
      </c>
      <c r="B380" s="338" t="s">
        <v>729</v>
      </c>
      <c r="C380" s="378">
        <v>7060</v>
      </c>
      <c r="D380" s="378">
        <v>7217</v>
      </c>
      <c r="E380" s="342">
        <v>0.022</v>
      </c>
      <c r="F380" s="309" t="str">
        <f t="shared" si="17"/>
        <v>是</v>
      </c>
      <c r="G380" s="185" t="str">
        <f t="shared" si="18"/>
        <v>项</v>
      </c>
    </row>
    <row r="381" ht="36" customHeight="1" spans="1:7">
      <c r="A381" s="477" t="s">
        <v>730</v>
      </c>
      <c r="B381" s="338" t="s">
        <v>731</v>
      </c>
      <c r="C381" s="378">
        <v>32832</v>
      </c>
      <c r="D381" s="378">
        <v>33098</v>
      </c>
      <c r="E381" s="342">
        <v>0.008</v>
      </c>
      <c r="F381" s="309" t="str">
        <f t="shared" si="17"/>
        <v>是</v>
      </c>
      <c r="G381" s="185" t="str">
        <f t="shared" si="18"/>
        <v>项</v>
      </c>
    </row>
    <row r="382" ht="36" customHeight="1" spans="1:7">
      <c r="A382" s="477" t="s">
        <v>732</v>
      </c>
      <c r="B382" s="338" t="s">
        <v>733</v>
      </c>
      <c r="C382" s="378">
        <v>16743</v>
      </c>
      <c r="D382" s="378">
        <v>17000</v>
      </c>
      <c r="E382" s="342">
        <v>0.015</v>
      </c>
      <c r="F382" s="309" t="str">
        <f t="shared" si="17"/>
        <v>是</v>
      </c>
      <c r="G382" s="185" t="str">
        <f t="shared" si="18"/>
        <v>项</v>
      </c>
    </row>
    <row r="383" ht="36" customHeight="1" spans="1:7">
      <c r="A383" s="477" t="s">
        <v>734</v>
      </c>
      <c r="B383" s="338" t="s">
        <v>735</v>
      </c>
      <c r="C383" s="378">
        <v>6298</v>
      </c>
      <c r="D383" s="378">
        <v>6262</v>
      </c>
      <c r="E383" s="342">
        <v>-0.006</v>
      </c>
      <c r="F383" s="309" t="str">
        <f t="shared" si="17"/>
        <v>是</v>
      </c>
      <c r="G383" s="185" t="str">
        <f t="shared" si="18"/>
        <v>项</v>
      </c>
    </row>
    <row r="384" ht="36" customHeight="1" spans="1:7">
      <c r="A384" s="477" t="s">
        <v>736</v>
      </c>
      <c r="B384" s="338" t="s">
        <v>737</v>
      </c>
      <c r="C384" s="378">
        <v>39</v>
      </c>
      <c r="D384" s="378">
        <v>34</v>
      </c>
      <c r="E384" s="342">
        <v>-0.128</v>
      </c>
      <c r="F384" s="309" t="str">
        <f t="shared" si="17"/>
        <v>是</v>
      </c>
      <c r="G384" s="185" t="str">
        <f t="shared" si="18"/>
        <v>项</v>
      </c>
    </row>
    <row r="385" ht="36" customHeight="1" spans="1:7">
      <c r="A385" s="477" t="s">
        <v>738</v>
      </c>
      <c r="B385" s="338" t="s">
        <v>739</v>
      </c>
      <c r="C385" s="378">
        <v>0</v>
      </c>
      <c r="D385" s="378">
        <v>0</v>
      </c>
      <c r="E385" s="342" t="str">
        <f>IF(C385&gt;0,D385/C385-1,IF(C385&lt;0,-(D385/C385-1),""))</f>
        <v/>
      </c>
      <c r="F385" s="309" t="str">
        <f t="shared" si="17"/>
        <v>否</v>
      </c>
      <c r="G385" s="185" t="str">
        <f t="shared" si="18"/>
        <v>项</v>
      </c>
    </row>
    <row r="386" ht="36" customHeight="1" spans="1:7">
      <c r="A386" s="477" t="s">
        <v>740</v>
      </c>
      <c r="B386" s="338" t="s">
        <v>741</v>
      </c>
      <c r="C386" s="378">
        <v>0</v>
      </c>
      <c r="D386" s="378">
        <v>0</v>
      </c>
      <c r="E386" s="342" t="str">
        <f>IF(C386&gt;0,D386/C386-1,IF(C386&lt;0,-(D386/C386-1),""))</f>
        <v/>
      </c>
      <c r="F386" s="309" t="str">
        <f t="shared" si="17"/>
        <v>否</v>
      </c>
      <c r="G386" s="185" t="str">
        <f t="shared" si="18"/>
        <v>项</v>
      </c>
    </row>
    <row r="387" ht="36" customHeight="1" spans="1:7">
      <c r="A387" s="477" t="s">
        <v>742</v>
      </c>
      <c r="B387" s="338" t="s">
        <v>743</v>
      </c>
      <c r="C387" s="378">
        <v>58</v>
      </c>
      <c r="D387" s="378">
        <v>54</v>
      </c>
      <c r="E387" s="342">
        <v>-0.069</v>
      </c>
      <c r="F387" s="309" t="str">
        <f t="shared" si="17"/>
        <v>是</v>
      </c>
      <c r="G387" s="185" t="str">
        <f t="shared" si="18"/>
        <v>项</v>
      </c>
    </row>
    <row r="388" ht="36" customHeight="1" spans="1:7">
      <c r="A388" s="476" t="s">
        <v>744</v>
      </c>
      <c r="B388" s="334" t="s">
        <v>745</v>
      </c>
      <c r="C388" s="374">
        <v>2520</v>
      </c>
      <c r="D388" s="374">
        <v>2581</v>
      </c>
      <c r="E388" s="347">
        <v>0.024</v>
      </c>
      <c r="F388" s="309" t="str">
        <f t="shared" si="17"/>
        <v>是</v>
      </c>
      <c r="G388" s="185" t="str">
        <f t="shared" si="18"/>
        <v>款</v>
      </c>
    </row>
    <row r="389" ht="36" customHeight="1" spans="1:7">
      <c r="A389" s="477" t="s">
        <v>746</v>
      </c>
      <c r="B389" s="338" t="s">
        <v>747</v>
      </c>
      <c r="C389" s="378">
        <v>0</v>
      </c>
      <c r="D389" s="378">
        <v>0</v>
      </c>
      <c r="E389" s="342" t="str">
        <f>IF(C389&gt;0,D389/C389-1,IF(C389&lt;0,-(D389/C389-1),""))</f>
        <v/>
      </c>
      <c r="F389" s="309" t="str">
        <f t="shared" si="17"/>
        <v>否</v>
      </c>
      <c r="G389" s="185" t="str">
        <f t="shared" si="18"/>
        <v>项</v>
      </c>
    </row>
    <row r="390" ht="36" customHeight="1" spans="1:7">
      <c r="A390" s="477" t="s">
        <v>748</v>
      </c>
      <c r="B390" s="338" t="s">
        <v>749</v>
      </c>
      <c r="C390" s="378">
        <v>1523</v>
      </c>
      <c r="D390" s="378">
        <v>1681</v>
      </c>
      <c r="E390" s="342">
        <v>0.104</v>
      </c>
      <c r="F390" s="309" t="str">
        <f t="shared" si="17"/>
        <v>是</v>
      </c>
      <c r="G390" s="185" t="str">
        <f t="shared" si="18"/>
        <v>项</v>
      </c>
    </row>
    <row r="391" ht="36" customHeight="1" spans="1:7">
      <c r="A391" s="477" t="s">
        <v>750</v>
      </c>
      <c r="B391" s="338" t="s">
        <v>751</v>
      </c>
      <c r="C391" s="378"/>
      <c r="D391" s="378"/>
      <c r="E391" s="342"/>
      <c r="F391" s="309" t="str">
        <f t="shared" si="17"/>
        <v>否</v>
      </c>
      <c r="G391" s="185" t="str">
        <f t="shared" si="18"/>
        <v>项</v>
      </c>
    </row>
    <row r="392" ht="36" customHeight="1" spans="1:7">
      <c r="A392" s="477" t="s">
        <v>752</v>
      </c>
      <c r="B392" s="338" t="s">
        <v>753</v>
      </c>
      <c r="C392" s="378"/>
      <c r="D392" s="378"/>
      <c r="E392" s="342"/>
      <c r="F392" s="309" t="str">
        <f t="shared" si="17"/>
        <v>否</v>
      </c>
      <c r="G392" s="185" t="str">
        <f t="shared" si="18"/>
        <v>项</v>
      </c>
    </row>
    <row r="393" ht="36" customHeight="1" spans="1:7">
      <c r="A393" s="477" t="s">
        <v>754</v>
      </c>
      <c r="B393" s="338" t="s">
        <v>755</v>
      </c>
      <c r="C393" s="378">
        <v>997</v>
      </c>
      <c r="D393" s="378">
        <v>900</v>
      </c>
      <c r="E393" s="342">
        <v>-0.097</v>
      </c>
      <c r="F393" s="309" t="str">
        <f t="shared" si="17"/>
        <v>是</v>
      </c>
      <c r="G393" s="185" t="str">
        <f t="shared" si="18"/>
        <v>项</v>
      </c>
    </row>
    <row r="394" ht="36" customHeight="1" spans="1:7">
      <c r="A394" s="476" t="s">
        <v>756</v>
      </c>
      <c r="B394" s="334" t="s">
        <v>757</v>
      </c>
      <c r="C394" s="374"/>
      <c r="D394" s="374"/>
      <c r="E394" s="347"/>
      <c r="F394" s="309" t="str">
        <f t="shared" ref="F394:F457" si="20">IF(LEN(A394)=3,"是",IF(B394&lt;&gt;"",IF(SUM(C394:D394)&lt;&gt;0,"是","否"),"是"))</f>
        <v>否</v>
      </c>
      <c r="G394" s="185" t="str">
        <f t="shared" ref="G394:G457" si="21">IF(LEN(A394)=3,"类",IF(LEN(A394)=5,"款","项"))</f>
        <v>款</v>
      </c>
    </row>
    <row r="395" ht="36" customHeight="1" spans="1:7">
      <c r="A395" s="477" t="s">
        <v>758</v>
      </c>
      <c r="B395" s="338" t="s">
        <v>759</v>
      </c>
      <c r="C395" s="378">
        <v>0</v>
      </c>
      <c r="D395" s="378">
        <v>0</v>
      </c>
      <c r="E395" s="342" t="str">
        <f>IF(C395&gt;0,D395/C395-1,IF(C395&lt;0,-(D395/C395-1),""))</f>
        <v/>
      </c>
      <c r="F395" s="309" t="str">
        <f t="shared" si="20"/>
        <v>否</v>
      </c>
      <c r="G395" s="185" t="str">
        <f t="shared" si="21"/>
        <v>项</v>
      </c>
    </row>
    <row r="396" ht="36" customHeight="1" spans="1:7">
      <c r="A396" s="477" t="s">
        <v>760</v>
      </c>
      <c r="B396" s="338" t="s">
        <v>761</v>
      </c>
      <c r="C396" s="378"/>
      <c r="D396" s="378"/>
      <c r="E396" s="342"/>
      <c r="F396" s="309" t="str">
        <f t="shared" si="20"/>
        <v>否</v>
      </c>
      <c r="G396" s="185" t="str">
        <f t="shared" si="21"/>
        <v>项</v>
      </c>
    </row>
    <row r="397" ht="36" customHeight="1" spans="1:7">
      <c r="A397" s="477" t="s">
        <v>762</v>
      </c>
      <c r="B397" s="338" t="s">
        <v>763</v>
      </c>
      <c r="C397" s="378">
        <v>0</v>
      </c>
      <c r="D397" s="378">
        <v>0</v>
      </c>
      <c r="E397" s="342" t="str">
        <f>IF(C397&gt;0,D397/C397-1,IF(C397&lt;0,-(D397/C397-1),""))</f>
        <v/>
      </c>
      <c r="F397" s="309" t="str">
        <f t="shared" si="20"/>
        <v>否</v>
      </c>
      <c r="G397" s="185" t="str">
        <f t="shared" si="21"/>
        <v>项</v>
      </c>
    </row>
    <row r="398" ht="36" customHeight="1" spans="1:7">
      <c r="A398" s="477" t="s">
        <v>764</v>
      </c>
      <c r="B398" s="338" t="s">
        <v>765</v>
      </c>
      <c r="C398" s="378">
        <v>0</v>
      </c>
      <c r="D398" s="378">
        <v>0</v>
      </c>
      <c r="E398" s="342" t="str">
        <f>IF(C398&gt;0,D398/C398-1,IF(C398&lt;0,-(D398/C398-1),""))</f>
        <v/>
      </c>
      <c r="F398" s="309" t="str">
        <f t="shared" si="20"/>
        <v>否</v>
      </c>
      <c r="G398" s="185" t="str">
        <f t="shared" si="21"/>
        <v>项</v>
      </c>
    </row>
    <row r="399" ht="36" customHeight="1" spans="1:7">
      <c r="A399" s="477" t="s">
        <v>766</v>
      </c>
      <c r="B399" s="338" t="s">
        <v>767</v>
      </c>
      <c r="C399" s="378">
        <v>0</v>
      </c>
      <c r="D399" s="378">
        <v>0</v>
      </c>
      <c r="E399" s="342" t="str">
        <f>IF(C399&gt;0,D399/C399-1,IF(C399&lt;0,-(D399/C399-1),""))</f>
        <v/>
      </c>
      <c r="F399" s="309" t="str">
        <f t="shared" si="20"/>
        <v>否</v>
      </c>
      <c r="G399" s="185" t="str">
        <f t="shared" si="21"/>
        <v>项</v>
      </c>
    </row>
    <row r="400" ht="36" customHeight="1" spans="1:7">
      <c r="A400" s="476" t="s">
        <v>768</v>
      </c>
      <c r="B400" s="334" t="s">
        <v>769</v>
      </c>
      <c r="C400" s="374"/>
      <c r="D400" s="374"/>
      <c r="E400" s="347"/>
      <c r="F400" s="309" t="str">
        <f t="shared" si="20"/>
        <v>否</v>
      </c>
      <c r="G400" s="185" t="str">
        <f t="shared" si="21"/>
        <v>款</v>
      </c>
    </row>
    <row r="401" ht="36" customHeight="1" spans="1:7">
      <c r="A401" s="477" t="s">
        <v>770</v>
      </c>
      <c r="B401" s="338" t="s">
        <v>771</v>
      </c>
      <c r="C401" s="378"/>
      <c r="D401" s="378"/>
      <c r="E401" s="342"/>
      <c r="F401" s="309" t="str">
        <f t="shared" si="20"/>
        <v>否</v>
      </c>
      <c r="G401" s="185" t="str">
        <f t="shared" si="21"/>
        <v>项</v>
      </c>
    </row>
    <row r="402" ht="36" customHeight="1" spans="1:7">
      <c r="A402" s="477" t="s">
        <v>772</v>
      </c>
      <c r="B402" s="338" t="s">
        <v>773</v>
      </c>
      <c r="C402" s="378">
        <v>0</v>
      </c>
      <c r="D402" s="378">
        <v>0</v>
      </c>
      <c r="E402" s="342" t="str">
        <f t="shared" ref="E402:E407" si="22">IF(C402&gt;0,D402/C402-1,IF(C402&lt;0,-(D402/C402-1),""))</f>
        <v/>
      </c>
      <c r="F402" s="309" t="str">
        <f t="shared" si="20"/>
        <v>否</v>
      </c>
      <c r="G402" s="185" t="str">
        <f t="shared" si="21"/>
        <v>项</v>
      </c>
    </row>
    <row r="403" ht="36" customHeight="1" spans="1:7">
      <c r="A403" s="477" t="s">
        <v>774</v>
      </c>
      <c r="B403" s="338" t="s">
        <v>775</v>
      </c>
      <c r="C403" s="378">
        <v>0</v>
      </c>
      <c r="D403" s="378">
        <v>0</v>
      </c>
      <c r="E403" s="342" t="str">
        <f t="shared" si="22"/>
        <v/>
      </c>
      <c r="F403" s="309" t="str">
        <f t="shared" si="20"/>
        <v>否</v>
      </c>
      <c r="G403" s="185" t="str">
        <f t="shared" si="21"/>
        <v>项</v>
      </c>
    </row>
    <row r="404" ht="36" customHeight="1" spans="1:7">
      <c r="A404" s="476" t="s">
        <v>776</v>
      </c>
      <c r="B404" s="334" t="s">
        <v>777</v>
      </c>
      <c r="C404" s="374">
        <f>SUM(C405:C407)</f>
        <v>0</v>
      </c>
      <c r="D404" s="374">
        <f>SUM(D405:D407)</f>
        <v>0</v>
      </c>
      <c r="E404" s="347" t="str">
        <f t="shared" si="22"/>
        <v/>
      </c>
      <c r="F404" s="309" t="str">
        <f t="shared" si="20"/>
        <v>否</v>
      </c>
      <c r="G404" s="185" t="str">
        <f t="shared" si="21"/>
        <v>款</v>
      </c>
    </row>
    <row r="405" ht="36" customHeight="1" spans="1:7">
      <c r="A405" s="477" t="s">
        <v>778</v>
      </c>
      <c r="B405" s="338" t="s">
        <v>779</v>
      </c>
      <c r="C405" s="378">
        <v>0</v>
      </c>
      <c r="D405" s="378">
        <v>0</v>
      </c>
      <c r="E405" s="342" t="str">
        <f t="shared" si="22"/>
        <v/>
      </c>
      <c r="F405" s="309" t="str">
        <f t="shared" si="20"/>
        <v>否</v>
      </c>
      <c r="G405" s="185" t="str">
        <f t="shared" si="21"/>
        <v>项</v>
      </c>
    </row>
    <row r="406" ht="36" customHeight="1" spans="1:7">
      <c r="A406" s="477" t="s">
        <v>780</v>
      </c>
      <c r="B406" s="338" t="s">
        <v>781</v>
      </c>
      <c r="C406" s="378">
        <v>0</v>
      </c>
      <c r="D406" s="378">
        <v>0</v>
      </c>
      <c r="E406" s="342" t="str">
        <f t="shared" si="22"/>
        <v/>
      </c>
      <c r="F406" s="309" t="str">
        <f t="shared" si="20"/>
        <v>否</v>
      </c>
      <c r="G406" s="185" t="str">
        <f t="shared" si="21"/>
        <v>项</v>
      </c>
    </row>
    <row r="407" ht="36" customHeight="1" spans="1:7">
      <c r="A407" s="477" t="s">
        <v>782</v>
      </c>
      <c r="B407" s="338" t="s">
        <v>783</v>
      </c>
      <c r="C407" s="378">
        <v>0</v>
      </c>
      <c r="D407" s="378">
        <v>0</v>
      </c>
      <c r="E407" s="342" t="str">
        <f t="shared" si="22"/>
        <v/>
      </c>
      <c r="F407" s="309" t="str">
        <f t="shared" si="20"/>
        <v>否</v>
      </c>
      <c r="G407" s="185" t="str">
        <f t="shared" si="21"/>
        <v>项</v>
      </c>
    </row>
    <row r="408" ht="36" customHeight="1" spans="1:7">
      <c r="A408" s="476" t="s">
        <v>784</v>
      </c>
      <c r="B408" s="334" t="s">
        <v>785</v>
      </c>
      <c r="C408" s="374">
        <v>278</v>
      </c>
      <c r="D408" s="374">
        <v>285</v>
      </c>
      <c r="E408" s="347">
        <v>0.025</v>
      </c>
      <c r="F408" s="309" t="str">
        <f t="shared" si="20"/>
        <v>是</v>
      </c>
      <c r="G408" s="185" t="str">
        <f t="shared" si="21"/>
        <v>款</v>
      </c>
    </row>
    <row r="409" ht="36" customHeight="1" spans="1:7">
      <c r="A409" s="477" t="s">
        <v>786</v>
      </c>
      <c r="B409" s="338" t="s">
        <v>787</v>
      </c>
      <c r="C409" s="378">
        <v>279</v>
      </c>
      <c r="D409" s="378">
        <v>285</v>
      </c>
      <c r="E409" s="342">
        <v>0.022</v>
      </c>
      <c r="F409" s="309" t="str">
        <f t="shared" si="20"/>
        <v>是</v>
      </c>
      <c r="G409" s="185" t="str">
        <f t="shared" si="21"/>
        <v>项</v>
      </c>
    </row>
    <row r="410" ht="36" customHeight="1" spans="1:7">
      <c r="A410" s="477" t="s">
        <v>788</v>
      </c>
      <c r="B410" s="338" t="s">
        <v>789</v>
      </c>
      <c r="C410" s="378">
        <v>0</v>
      </c>
      <c r="D410" s="378">
        <v>0</v>
      </c>
      <c r="E410" s="342" t="str">
        <f>IF(C410&gt;0,D410/C410-1,IF(C410&lt;0,-(D410/C410-1),""))</f>
        <v/>
      </c>
      <c r="F410" s="309" t="str">
        <f t="shared" si="20"/>
        <v>否</v>
      </c>
      <c r="G410" s="185" t="str">
        <f t="shared" si="21"/>
        <v>项</v>
      </c>
    </row>
    <row r="411" ht="36" customHeight="1" spans="1:7">
      <c r="A411" s="477" t="s">
        <v>790</v>
      </c>
      <c r="B411" s="338" t="s">
        <v>791</v>
      </c>
      <c r="C411" s="378">
        <v>-1</v>
      </c>
      <c r="D411" s="378">
        <v>0</v>
      </c>
      <c r="E411" s="342">
        <v>-1</v>
      </c>
      <c r="F411" s="309" t="str">
        <f t="shared" si="20"/>
        <v>是</v>
      </c>
      <c r="G411" s="185" t="str">
        <f t="shared" si="21"/>
        <v>项</v>
      </c>
    </row>
    <row r="412" ht="36" customHeight="1" spans="1:7">
      <c r="A412" s="476" t="s">
        <v>792</v>
      </c>
      <c r="B412" s="334" t="s">
        <v>793</v>
      </c>
      <c r="C412" s="374">
        <v>333</v>
      </c>
      <c r="D412" s="374">
        <v>331</v>
      </c>
      <c r="E412" s="347">
        <v>-0.006</v>
      </c>
      <c r="F412" s="309" t="str">
        <f t="shared" si="20"/>
        <v>是</v>
      </c>
      <c r="G412" s="185" t="str">
        <f t="shared" si="21"/>
        <v>款</v>
      </c>
    </row>
    <row r="413" ht="36" customHeight="1" spans="1:7">
      <c r="A413" s="477" t="s">
        <v>794</v>
      </c>
      <c r="B413" s="338" t="s">
        <v>795</v>
      </c>
      <c r="C413" s="378">
        <v>89</v>
      </c>
      <c r="D413" s="378">
        <v>90</v>
      </c>
      <c r="E413" s="342">
        <v>0.011</v>
      </c>
      <c r="F413" s="309" t="str">
        <f t="shared" si="20"/>
        <v>是</v>
      </c>
      <c r="G413" s="185" t="str">
        <f t="shared" si="21"/>
        <v>项</v>
      </c>
    </row>
    <row r="414" ht="36" customHeight="1" spans="1:7">
      <c r="A414" s="477" t="s">
        <v>796</v>
      </c>
      <c r="B414" s="338" t="s">
        <v>797</v>
      </c>
      <c r="C414" s="378">
        <v>244</v>
      </c>
      <c r="D414" s="378">
        <v>241</v>
      </c>
      <c r="E414" s="342">
        <v>-0.012</v>
      </c>
      <c r="F414" s="309" t="str">
        <f t="shared" si="20"/>
        <v>是</v>
      </c>
      <c r="G414" s="185" t="str">
        <f t="shared" si="21"/>
        <v>项</v>
      </c>
    </row>
    <row r="415" ht="36" customHeight="1" spans="1:7">
      <c r="A415" s="477" t="s">
        <v>798</v>
      </c>
      <c r="B415" s="338" t="s">
        <v>799</v>
      </c>
      <c r="C415" s="378"/>
      <c r="D415" s="378"/>
      <c r="E415" s="342"/>
      <c r="F415" s="309" t="str">
        <f t="shared" si="20"/>
        <v>否</v>
      </c>
      <c r="G415" s="185" t="str">
        <f t="shared" si="21"/>
        <v>项</v>
      </c>
    </row>
    <row r="416" ht="36" customHeight="1" spans="1:7">
      <c r="A416" s="477" t="s">
        <v>800</v>
      </c>
      <c r="B416" s="338" t="s">
        <v>801</v>
      </c>
      <c r="C416" s="378">
        <v>0</v>
      </c>
      <c r="D416" s="378">
        <v>0</v>
      </c>
      <c r="E416" s="342" t="str">
        <f>IF(C416&gt;0,D416/C416-1,IF(C416&lt;0,-(D416/C416-1),""))</f>
        <v/>
      </c>
      <c r="F416" s="309" t="str">
        <f t="shared" si="20"/>
        <v>否</v>
      </c>
      <c r="G416" s="185" t="str">
        <f t="shared" si="21"/>
        <v>项</v>
      </c>
    </row>
    <row r="417" ht="36" customHeight="1" spans="1:7">
      <c r="A417" s="477" t="s">
        <v>802</v>
      </c>
      <c r="B417" s="338" t="s">
        <v>803</v>
      </c>
      <c r="C417" s="378">
        <v>0</v>
      </c>
      <c r="D417" s="378">
        <v>0</v>
      </c>
      <c r="E417" s="342" t="str">
        <f>IF(C417&gt;0,D417/C417-1,IF(C417&lt;0,-(D417/C417-1),""))</f>
        <v/>
      </c>
      <c r="F417" s="309" t="str">
        <f t="shared" si="20"/>
        <v>否</v>
      </c>
      <c r="G417" s="185" t="str">
        <f t="shared" si="21"/>
        <v>项</v>
      </c>
    </row>
    <row r="418" ht="36" customHeight="1" spans="1:7">
      <c r="A418" s="476" t="s">
        <v>804</v>
      </c>
      <c r="B418" s="334" t="s">
        <v>805</v>
      </c>
      <c r="C418" s="374">
        <v>2722</v>
      </c>
      <c r="D418" s="374">
        <v>2629</v>
      </c>
      <c r="E418" s="347">
        <v>-0.034</v>
      </c>
      <c r="F418" s="309" t="str">
        <f t="shared" si="20"/>
        <v>是</v>
      </c>
      <c r="G418" s="185" t="str">
        <f t="shared" si="21"/>
        <v>款</v>
      </c>
    </row>
    <row r="419" s="467" customFormat="1" ht="36" customHeight="1" spans="1:7">
      <c r="A419" s="477" t="s">
        <v>806</v>
      </c>
      <c r="B419" s="338" t="s">
        <v>807</v>
      </c>
      <c r="C419" s="378">
        <v>0</v>
      </c>
      <c r="D419" s="378">
        <v>0</v>
      </c>
      <c r="E419" s="342" t="str">
        <f>IF(C419&gt;0,D419/C419-1,IF(C419&lt;0,-(D419/C419-1),""))</f>
        <v/>
      </c>
      <c r="F419" s="309" t="str">
        <f t="shared" si="20"/>
        <v>否</v>
      </c>
      <c r="G419" s="185" t="str">
        <f t="shared" si="21"/>
        <v>项</v>
      </c>
    </row>
    <row r="420" ht="36" customHeight="1" spans="1:7">
      <c r="A420" s="477" t="s">
        <v>808</v>
      </c>
      <c r="B420" s="338" t="s">
        <v>809</v>
      </c>
      <c r="C420" s="378">
        <v>0</v>
      </c>
      <c r="D420" s="378">
        <v>0</v>
      </c>
      <c r="E420" s="342" t="str">
        <f>IF(C420&gt;0,D420/C420-1,IF(C420&lt;0,-(D420/C420-1),""))</f>
        <v/>
      </c>
      <c r="F420" s="309" t="str">
        <f t="shared" si="20"/>
        <v>否</v>
      </c>
      <c r="G420" s="185" t="str">
        <f t="shared" si="21"/>
        <v>项</v>
      </c>
    </row>
    <row r="421" ht="36" customHeight="1" spans="1:7">
      <c r="A421" s="477" t="s">
        <v>810</v>
      </c>
      <c r="B421" s="338" t="s">
        <v>811</v>
      </c>
      <c r="C421" s="378">
        <v>0</v>
      </c>
      <c r="D421" s="378">
        <v>0</v>
      </c>
      <c r="E421" s="342" t="str">
        <f>IF(C421&gt;0,D421/C421-1,IF(C421&lt;0,-(D421/C421-1),""))</f>
        <v/>
      </c>
      <c r="F421" s="309" t="str">
        <f t="shared" si="20"/>
        <v>否</v>
      </c>
      <c r="G421" s="185" t="str">
        <f t="shared" si="21"/>
        <v>项</v>
      </c>
    </row>
    <row r="422" s="467" customFormat="1" ht="36" customHeight="1" spans="1:7">
      <c r="A422" s="477" t="s">
        <v>812</v>
      </c>
      <c r="B422" s="338" t="s">
        <v>813</v>
      </c>
      <c r="C422" s="378">
        <v>0</v>
      </c>
      <c r="D422" s="378">
        <v>0</v>
      </c>
      <c r="E422" s="342" t="str">
        <f>IF(C422&gt;0,D422/C422-1,IF(C422&lt;0,-(D422/C422-1),""))</f>
        <v/>
      </c>
      <c r="F422" s="309" t="str">
        <f t="shared" si="20"/>
        <v>否</v>
      </c>
      <c r="G422" s="185" t="str">
        <f t="shared" si="21"/>
        <v>项</v>
      </c>
    </row>
    <row r="423" ht="36" customHeight="1" spans="1:7">
      <c r="A423" s="477" t="s">
        <v>814</v>
      </c>
      <c r="B423" s="338" t="s">
        <v>815</v>
      </c>
      <c r="C423" s="378">
        <v>0</v>
      </c>
      <c r="D423" s="378">
        <v>0</v>
      </c>
      <c r="E423" s="342" t="str">
        <f>IF(C423&gt;0,D423/C423-1,IF(C423&lt;0,-(D423/C423-1),""))</f>
        <v/>
      </c>
      <c r="F423" s="309" t="str">
        <f t="shared" si="20"/>
        <v>否</v>
      </c>
      <c r="G423" s="185" t="str">
        <f t="shared" si="21"/>
        <v>项</v>
      </c>
    </row>
    <row r="424" ht="36" customHeight="1" spans="1:7">
      <c r="A424" s="477" t="s">
        <v>816</v>
      </c>
      <c r="B424" s="338" t="s">
        <v>817</v>
      </c>
      <c r="C424" s="378">
        <v>2722</v>
      </c>
      <c r="D424" s="378">
        <v>2629</v>
      </c>
      <c r="E424" s="342">
        <v>-0.034</v>
      </c>
      <c r="F424" s="309" t="str">
        <f t="shared" si="20"/>
        <v>是</v>
      </c>
      <c r="G424" s="185" t="str">
        <f t="shared" si="21"/>
        <v>项</v>
      </c>
    </row>
    <row r="425" ht="36" customHeight="1" spans="1:7">
      <c r="A425" s="476" t="s">
        <v>818</v>
      </c>
      <c r="B425" s="334" t="s">
        <v>819</v>
      </c>
      <c r="C425" s="374">
        <v>1702</v>
      </c>
      <c r="D425" s="374">
        <v>1751</v>
      </c>
      <c r="E425" s="347">
        <v>0.029</v>
      </c>
      <c r="F425" s="309" t="str">
        <f t="shared" si="20"/>
        <v>是</v>
      </c>
      <c r="G425" s="185" t="str">
        <f t="shared" si="21"/>
        <v>款</v>
      </c>
    </row>
    <row r="426" ht="36" customHeight="1" spans="1:7">
      <c r="A426" s="340">
        <v>2059999</v>
      </c>
      <c r="B426" s="338" t="s">
        <v>820</v>
      </c>
      <c r="C426" s="378">
        <v>1702</v>
      </c>
      <c r="D426" s="378">
        <v>1751</v>
      </c>
      <c r="E426" s="342">
        <v>0.029</v>
      </c>
      <c r="F426" s="309" t="str">
        <f t="shared" si="20"/>
        <v>是</v>
      </c>
      <c r="G426" s="185" t="str">
        <f t="shared" si="21"/>
        <v>项</v>
      </c>
    </row>
    <row r="427" ht="36" customHeight="1" spans="1:7">
      <c r="A427" s="481" t="s">
        <v>821</v>
      </c>
      <c r="B427" s="482" t="s">
        <v>532</v>
      </c>
      <c r="C427" s="483"/>
      <c r="D427" s="483"/>
      <c r="E427" s="347"/>
      <c r="F427" s="309" t="str">
        <f t="shared" si="20"/>
        <v>否</v>
      </c>
      <c r="G427" s="185" t="str">
        <f t="shared" si="21"/>
        <v>项</v>
      </c>
    </row>
    <row r="428" ht="36" customHeight="1" spans="1:7">
      <c r="A428" s="481" t="s">
        <v>822</v>
      </c>
      <c r="B428" s="482" t="s">
        <v>823</v>
      </c>
      <c r="C428" s="483"/>
      <c r="D428" s="483"/>
      <c r="E428" s="347"/>
      <c r="F428" s="309" t="str">
        <f t="shared" si="20"/>
        <v>否</v>
      </c>
      <c r="G428" s="185" t="str">
        <f t="shared" si="21"/>
        <v>项</v>
      </c>
    </row>
    <row r="429" ht="36" customHeight="1" spans="1:7">
      <c r="A429" s="476" t="s">
        <v>83</v>
      </c>
      <c r="B429" s="334" t="s">
        <v>84</v>
      </c>
      <c r="C429" s="374">
        <v>641</v>
      </c>
      <c r="D429" s="374">
        <v>770</v>
      </c>
      <c r="E429" s="347">
        <v>0.201</v>
      </c>
      <c r="F429" s="309" t="str">
        <f t="shared" si="20"/>
        <v>是</v>
      </c>
      <c r="G429" s="185" t="str">
        <f t="shared" si="21"/>
        <v>类</v>
      </c>
    </row>
    <row r="430" ht="36" customHeight="1" spans="1:7">
      <c r="A430" s="476" t="s">
        <v>824</v>
      </c>
      <c r="B430" s="334" t="s">
        <v>825</v>
      </c>
      <c r="C430" s="374">
        <v>191</v>
      </c>
      <c r="D430" s="374">
        <v>225</v>
      </c>
      <c r="E430" s="347">
        <v>0.178</v>
      </c>
      <c r="F430" s="309" t="str">
        <f t="shared" si="20"/>
        <v>是</v>
      </c>
      <c r="G430" s="185" t="str">
        <f t="shared" si="21"/>
        <v>款</v>
      </c>
    </row>
    <row r="431" ht="36" customHeight="1" spans="1:7">
      <c r="A431" s="477" t="s">
        <v>826</v>
      </c>
      <c r="B431" s="338" t="s">
        <v>143</v>
      </c>
      <c r="C431" s="378">
        <v>157</v>
      </c>
      <c r="D431" s="378">
        <v>181</v>
      </c>
      <c r="E431" s="342">
        <v>0.153</v>
      </c>
      <c r="F431" s="309" t="str">
        <f t="shared" si="20"/>
        <v>是</v>
      </c>
      <c r="G431" s="185" t="str">
        <f t="shared" si="21"/>
        <v>项</v>
      </c>
    </row>
    <row r="432" ht="36" customHeight="1" spans="1:7">
      <c r="A432" s="477" t="s">
        <v>827</v>
      </c>
      <c r="B432" s="338" t="s">
        <v>145</v>
      </c>
      <c r="C432" s="378">
        <v>9</v>
      </c>
      <c r="D432" s="378">
        <v>10</v>
      </c>
      <c r="E432" s="342">
        <v>0.111</v>
      </c>
      <c r="F432" s="309" t="str">
        <f t="shared" si="20"/>
        <v>是</v>
      </c>
      <c r="G432" s="185" t="str">
        <f t="shared" si="21"/>
        <v>项</v>
      </c>
    </row>
    <row r="433" ht="36" customHeight="1" spans="1:7">
      <c r="A433" s="477" t="s">
        <v>828</v>
      </c>
      <c r="B433" s="338" t="s">
        <v>147</v>
      </c>
      <c r="C433" s="378"/>
      <c r="D433" s="378"/>
      <c r="E433" s="342"/>
      <c r="F433" s="309" t="str">
        <f t="shared" si="20"/>
        <v>否</v>
      </c>
      <c r="G433" s="185" t="str">
        <f t="shared" si="21"/>
        <v>项</v>
      </c>
    </row>
    <row r="434" ht="36" customHeight="1" spans="1:7">
      <c r="A434" s="477" t="s">
        <v>829</v>
      </c>
      <c r="B434" s="338" t="s">
        <v>830</v>
      </c>
      <c r="C434" s="378">
        <v>25</v>
      </c>
      <c r="D434" s="378">
        <v>34</v>
      </c>
      <c r="E434" s="342">
        <v>0.36</v>
      </c>
      <c r="F434" s="309" t="str">
        <f t="shared" si="20"/>
        <v>是</v>
      </c>
      <c r="G434" s="185" t="str">
        <f t="shared" si="21"/>
        <v>项</v>
      </c>
    </row>
    <row r="435" ht="36" customHeight="1" spans="1:7">
      <c r="A435" s="476" t="s">
        <v>831</v>
      </c>
      <c r="B435" s="334" t="s">
        <v>832</v>
      </c>
      <c r="C435" s="374"/>
      <c r="D435" s="374"/>
      <c r="E435" s="347"/>
      <c r="F435" s="309" t="str">
        <f t="shared" si="20"/>
        <v>否</v>
      </c>
      <c r="G435" s="185" t="str">
        <f t="shared" si="21"/>
        <v>款</v>
      </c>
    </row>
    <row r="436" ht="36" customHeight="1" spans="1:7">
      <c r="A436" s="477" t="s">
        <v>833</v>
      </c>
      <c r="B436" s="338" t="s">
        <v>834</v>
      </c>
      <c r="C436" s="378"/>
      <c r="D436" s="378"/>
      <c r="E436" s="342"/>
      <c r="F436" s="309" t="str">
        <f t="shared" si="20"/>
        <v>否</v>
      </c>
      <c r="G436" s="185" t="str">
        <f t="shared" si="21"/>
        <v>项</v>
      </c>
    </row>
    <row r="437" ht="36" customHeight="1" spans="1:7">
      <c r="A437" s="477" t="s">
        <v>835</v>
      </c>
      <c r="B437" s="338" t="s">
        <v>836</v>
      </c>
      <c r="C437" s="378">
        <v>0</v>
      </c>
      <c r="D437" s="378">
        <v>0</v>
      </c>
      <c r="E437" s="342" t="str">
        <f>IF(C437&gt;0,D437/C437-1,IF(C437&lt;0,-(D437/C437-1),""))</f>
        <v/>
      </c>
      <c r="F437" s="309" t="str">
        <f t="shared" si="20"/>
        <v>否</v>
      </c>
      <c r="G437" s="185" t="str">
        <f t="shared" si="21"/>
        <v>项</v>
      </c>
    </row>
    <row r="438" ht="36" customHeight="1" spans="1:7">
      <c r="A438" s="477" t="s">
        <v>837</v>
      </c>
      <c r="B438" s="338" t="s">
        <v>838</v>
      </c>
      <c r="C438" s="378">
        <v>0</v>
      </c>
      <c r="D438" s="378">
        <v>0</v>
      </c>
      <c r="E438" s="342" t="str">
        <f>IF(C438&gt;0,D438/C438-1,IF(C438&lt;0,-(D438/C438-1),""))</f>
        <v/>
      </c>
      <c r="F438" s="309" t="str">
        <f t="shared" si="20"/>
        <v>否</v>
      </c>
      <c r="G438" s="185" t="str">
        <f t="shared" si="21"/>
        <v>项</v>
      </c>
    </row>
    <row r="439" ht="36" customHeight="1" spans="1:7">
      <c r="A439" s="477" t="s">
        <v>839</v>
      </c>
      <c r="B439" s="338" t="s">
        <v>840</v>
      </c>
      <c r="C439" s="378">
        <v>0</v>
      </c>
      <c r="D439" s="378">
        <v>0</v>
      </c>
      <c r="E439" s="342" t="str">
        <f>IF(C439&gt;0,D439/C439-1,IF(C439&lt;0,-(D439/C439-1),""))</f>
        <v/>
      </c>
      <c r="F439" s="309" t="str">
        <f t="shared" si="20"/>
        <v>否</v>
      </c>
      <c r="G439" s="185" t="str">
        <f t="shared" si="21"/>
        <v>项</v>
      </c>
    </row>
    <row r="440" ht="36" customHeight="1" spans="1:7">
      <c r="A440" s="477" t="s">
        <v>841</v>
      </c>
      <c r="B440" s="338" t="s">
        <v>842</v>
      </c>
      <c r="C440" s="378"/>
      <c r="D440" s="378"/>
      <c r="E440" s="342"/>
      <c r="F440" s="309" t="str">
        <f t="shared" si="20"/>
        <v>否</v>
      </c>
      <c r="G440" s="185" t="str">
        <f t="shared" si="21"/>
        <v>项</v>
      </c>
    </row>
    <row r="441" ht="36" customHeight="1" spans="1:7">
      <c r="A441" s="477" t="s">
        <v>843</v>
      </c>
      <c r="B441" s="338" t="s">
        <v>844</v>
      </c>
      <c r="C441" s="378">
        <v>0</v>
      </c>
      <c r="D441" s="378">
        <v>0</v>
      </c>
      <c r="E441" s="342" t="str">
        <f>IF(C441&gt;0,D441/C441-1,IF(C441&lt;0,-(D441/C441-1),""))</f>
        <v/>
      </c>
      <c r="F441" s="309" t="str">
        <f t="shared" si="20"/>
        <v>否</v>
      </c>
      <c r="G441" s="185" t="str">
        <f t="shared" si="21"/>
        <v>项</v>
      </c>
    </row>
    <row r="442" ht="36" customHeight="1" spans="1:7">
      <c r="A442" s="479">
        <v>2060208</v>
      </c>
      <c r="B442" s="487" t="s">
        <v>845</v>
      </c>
      <c r="C442" s="378">
        <v>0</v>
      </c>
      <c r="D442" s="378">
        <v>0</v>
      </c>
      <c r="E442" s="342" t="str">
        <f>IF(C442&gt;0,D442/C442-1,IF(C442&lt;0,-(D442/C442-1),""))</f>
        <v/>
      </c>
      <c r="F442" s="309" t="str">
        <f t="shared" si="20"/>
        <v>否</v>
      </c>
      <c r="G442" s="185" t="str">
        <f t="shared" si="21"/>
        <v>项</v>
      </c>
    </row>
    <row r="443" ht="36" customHeight="1" spans="1:7">
      <c r="A443" s="477" t="s">
        <v>846</v>
      </c>
      <c r="B443" s="338" t="s">
        <v>847</v>
      </c>
      <c r="C443" s="378"/>
      <c r="D443" s="378"/>
      <c r="E443" s="342"/>
      <c r="F443" s="309" t="str">
        <f t="shared" si="20"/>
        <v>否</v>
      </c>
      <c r="G443" s="185" t="str">
        <f t="shared" si="21"/>
        <v>项</v>
      </c>
    </row>
    <row r="444" ht="36" customHeight="1" spans="1:7">
      <c r="A444" s="476" t="s">
        <v>848</v>
      </c>
      <c r="B444" s="334" t="s">
        <v>849</v>
      </c>
      <c r="C444" s="374"/>
      <c r="D444" s="374"/>
      <c r="E444" s="347"/>
      <c r="F444" s="309" t="str">
        <f t="shared" si="20"/>
        <v>否</v>
      </c>
      <c r="G444" s="185" t="str">
        <f t="shared" si="21"/>
        <v>款</v>
      </c>
    </row>
    <row r="445" ht="36" customHeight="1" spans="1:7">
      <c r="A445" s="477" t="s">
        <v>850</v>
      </c>
      <c r="B445" s="338" t="s">
        <v>834</v>
      </c>
      <c r="C445" s="378"/>
      <c r="D445" s="378"/>
      <c r="E445" s="342"/>
      <c r="F445" s="309" t="str">
        <f t="shared" si="20"/>
        <v>否</v>
      </c>
      <c r="G445" s="185" t="str">
        <f t="shared" si="21"/>
        <v>项</v>
      </c>
    </row>
    <row r="446" ht="36" customHeight="1" spans="1:7">
      <c r="A446" s="477" t="s">
        <v>851</v>
      </c>
      <c r="B446" s="338" t="s">
        <v>852</v>
      </c>
      <c r="C446" s="378"/>
      <c r="D446" s="378"/>
      <c r="E446" s="342"/>
      <c r="F446" s="309" t="str">
        <f t="shared" si="20"/>
        <v>否</v>
      </c>
      <c r="G446" s="185" t="str">
        <f t="shared" si="21"/>
        <v>项</v>
      </c>
    </row>
    <row r="447" ht="36" customHeight="1" spans="1:7">
      <c r="A447" s="477" t="s">
        <v>853</v>
      </c>
      <c r="B447" s="338" t="s">
        <v>854</v>
      </c>
      <c r="C447" s="378">
        <v>0</v>
      </c>
      <c r="D447" s="378">
        <v>0</v>
      </c>
      <c r="E447" s="342" t="str">
        <f>IF(C447&gt;0,D447/C447-1,IF(C447&lt;0,-(D447/C447-1),""))</f>
        <v/>
      </c>
      <c r="F447" s="309" t="str">
        <f t="shared" si="20"/>
        <v>否</v>
      </c>
      <c r="G447" s="185" t="str">
        <f t="shared" si="21"/>
        <v>项</v>
      </c>
    </row>
    <row r="448" ht="36" customHeight="1" spans="1:7">
      <c r="A448" s="477" t="s">
        <v>855</v>
      </c>
      <c r="B448" s="338" t="s">
        <v>856</v>
      </c>
      <c r="C448" s="378">
        <v>0</v>
      </c>
      <c r="D448" s="378">
        <v>0</v>
      </c>
      <c r="E448" s="342" t="str">
        <f>IF(C448&gt;0,D448/C448-1,IF(C448&lt;0,-(D448/C448-1),""))</f>
        <v/>
      </c>
      <c r="F448" s="309" t="str">
        <f t="shared" si="20"/>
        <v>否</v>
      </c>
      <c r="G448" s="185" t="str">
        <f t="shared" si="21"/>
        <v>项</v>
      </c>
    </row>
    <row r="449" ht="36" customHeight="1" spans="1:7">
      <c r="A449" s="477" t="s">
        <v>857</v>
      </c>
      <c r="B449" s="338" t="s">
        <v>858</v>
      </c>
      <c r="C449" s="378">
        <v>0</v>
      </c>
      <c r="D449" s="378">
        <v>0</v>
      </c>
      <c r="E449" s="342" t="str">
        <f>IF(C449&gt;0,D449/C449-1,IF(C449&lt;0,-(D449/C449-1),""))</f>
        <v/>
      </c>
      <c r="F449" s="309" t="str">
        <f t="shared" si="20"/>
        <v>否</v>
      </c>
      <c r="G449" s="185" t="str">
        <f t="shared" si="21"/>
        <v>项</v>
      </c>
    </row>
    <row r="450" ht="36" customHeight="1" spans="1:7">
      <c r="A450" s="476" t="s">
        <v>859</v>
      </c>
      <c r="B450" s="334" t="s">
        <v>860</v>
      </c>
      <c r="C450" s="374">
        <v>20</v>
      </c>
      <c r="D450" s="374">
        <v>100</v>
      </c>
      <c r="E450" s="347">
        <v>4</v>
      </c>
      <c r="F450" s="309" t="str">
        <f t="shared" si="20"/>
        <v>是</v>
      </c>
      <c r="G450" s="185" t="str">
        <f t="shared" si="21"/>
        <v>款</v>
      </c>
    </row>
    <row r="451" ht="36" customHeight="1" spans="1:7">
      <c r="A451" s="477" t="s">
        <v>861</v>
      </c>
      <c r="B451" s="338" t="s">
        <v>834</v>
      </c>
      <c r="C451" s="378"/>
      <c r="D451" s="378"/>
      <c r="E451" s="342"/>
      <c r="F451" s="309" t="str">
        <f t="shared" si="20"/>
        <v>否</v>
      </c>
      <c r="G451" s="185" t="str">
        <f t="shared" si="21"/>
        <v>项</v>
      </c>
    </row>
    <row r="452" ht="36" customHeight="1" spans="1:7">
      <c r="A452" s="477" t="s">
        <v>862</v>
      </c>
      <c r="B452" s="338" t="s">
        <v>863</v>
      </c>
      <c r="C452" s="378"/>
      <c r="D452" s="378"/>
      <c r="E452" s="342"/>
      <c r="F452" s="309" t="str">
        <f t="shared" si="20"/>
        <v>否</v>
      </c>
      <c r="G452" s="185" t="str">
        <f t="shared" si="21"/>
        <v>项</v>
      </c>
    </row>
    <row r="453" ht="36" customHeight="1" spans="1:7">
      <c r="A453" s="488">
        <v>2060405</v>
      </c>
      <c r="B453" s="338" t="s">
        <v>864</v>
      </c>
      <c r="C453" s="378"/>
      <c r="D453" s="378"/>
      <c r="E453" s="342"/>
      <c r="F453" s="309" t="str">
        <f t="shared" si="20"/>
        <v>否</v>
      </c>
      <c r="G453" s="185" t="str">
        <f t="shared" si="21"/>
        <v>项</v>
      </c>
    </row>
    <row r="454" ht="36" customHeight="1" spans="1:7">
      <c r="A454" s="477" t="s">
        <v>865</v>
      </c>
      <c r="B454" s="338" t="s">
        <v>866</v>
      </c>
      <c r="C454" s="378">
        <v>20</v>
      </c>
      <c r="D454" s="378">
        <v>100</v>
      </c>
      <c r="E454" s="342">
        <v>4</v>
      </c>
      <c r="F454" s="309" t="str">
        <f t="shared" si="20"/>
        <v>是</v>
      </c>
      <c r="G454" s="185" t="str">
        <f t="shared" si="21"/>
        <v>项</v>
      </c>
    </row>
    <row r="455" ht="36" customHeight="1" spans="1:7">
      <c r="A455" s="476" t="s">
        <v>867</v>
      </c>
      <c r="B455" s="334" t="s">
        <v>868</v>
      </c>
      <c r="C455" s="374">
        <v>270</v>
      </c>
      <c r="D455" s="374">
        <v>290</v>
      </c>
      <c r="E455" s="347">
        <v>0.074</v>
      </c>
      <c r="F455" s="309" t="str">
        <f t="shared" si="20"/>
        <v>是</v>
      </c>
      <c r="G455" s="185" t="str">
        <f t="shared" si="21"/>
        <v>款</v>
      </c>
    </row>
    <row r="456" ht="36" customHeight="1" spans="1:7">
      <c r="A456" s="477" t="s">
        <v>869</v>
      </c>
      <c r="B456" s="338" t="s">
        <v>834</v>
      </c>
      <c r="C456" s="378"/>
      <c r="D456" s="378"/>
      <c r="E456" s="342"/>
      <c r="F456" s="309" t="str">
        <f t="shared" si="20"/>
        <v>否</v>
      </c>
      <c r="G456" s="185" t="str">
        <f t="shared" si="21"/>
        <v>项</v>
      </c>
    </row>
    <row r="457" ht="36" customHeight="1" spans="1:7">
      <c r="A457" s="477" t="s">
        <v>870</v>
      </c>
      <c r="B457" s="338" t="s">
        <v>871</v>
      </c>
      <c r="C457" s="378">
        <v>0</v>
      </c>
      <c r="D457" s="378">
        <v>0</v>
      </c>
      <c r="E457" s="342" t="str">
        <f>IF(C457&gt;0,D457/C457-1,IF(C457&lt;0,-(D457/C457-1),""))</f>
        <v/>
      </c>
      <c r="F457" s="309" t="str">
        <f t="shared" si="20"/>
        <v>否</v>
      </c>
      <c r="G457" s="185" t="str">
        <f t="shared" si="21"/>
        <v>项</v>
      </c>
    </row>
    <row r="458" ht="36" customHeight="1" spans="1:7">
      <c r="A458" s="477" t="s">
        <v>872</v>
      </c>
      <c r="B458" s="338" t="s">
        <v>873</v>
      </c>
      <c r="C458" s="378">
        <v>270</v>
      </c>
      <c r="D458" s="378">
        <v>290</v>
      </c>
      <c r="E458" s="342">
        <v>0.074</v>
      </c>
      <c r="F458" s="309" t="str">
        <f t="shared" ref="F458:F521" si="23">IF(LEN(A458)=3,"是",IF(B458&lt;&gt;"",IF(SUM(C458:D458)&lt;&gt;0,"是","否"),"是"))</f>
        <v>是</v>
      </c>
      <c r="G458" s="185" t="str">
        <f t="shared" ref="G458:G521" si="24">IF(LEN(A458)=3,"类",IF(LEN(A458)=5,"款","项"))</f>
        <v>项</v>
      </c>
    </row>
    <row r="459" ht="36" customHeight="1" spans="1:7">
      <c r="A459" s="477" t="s">
        <v>874</v>
      </c>
      <c r="B459" s="338" t="s">
        <v>875</v>
      </c>
      <c r="C459" s="378"/>
      <c r="D459" s="378"/>
      <c r="E459" s="342"/>
      <c r="F459" s="309" t="str">
        <f t="shared" si="23"/>
        <v>否</v>
      </c>
      <c r="G459" s="185" t="str">
        <f t="shared" si="24"/>
        <v>项</v>
      </c>
    </row>
    <row r="460" ht="36" customHeight="1" spans="1:7">
      <c r="A460" s="476" t="s">
        <v>876</v>
      </c>
      <c r="B460" s="334" t="s">
        <v>877</v>
      </c>
      <c r="C460" s="374"/>
      <c r="D460" s="374"/>
      <c r="E460" s="347"/>
      <c r="F460" s="309" t="str">
        <f t="shared" si="23"/>
        <v>否</v>
      </c>
      <c r="G460" s="185" t="str">
        <f t="shared" si="24"/>
        <v>款</v>
      </c>
    </row>
    <row r="461" ht="36" customHeight="1" spans="1:7">
      <c r="A461" s="477" t="s">
        <v>878</v>
      </c>
      <c r="B461" s="338" t="s">
        <v>879</v>
      </c>
      <c r="C461" s="378"/>
      <c r="D461" s="378"/>
      <c r="E461" s="342"/>
      <c r="F461" s="309" t="str">
        <f t="shared" si="23"/>
        <v>否</v>
      </c>
      <c r="G461" s="185" t="str">
        <f t="shared" si="24"/>
        <v>项</v>
      </c>
    </row>
    <row r="462" ht="36" customHeight="1" spans="1:7">
      <c r="A462" s="477" t="s">
        <v>880</v>
      </c>
      <c r="B462" s="338" t="s">
        <v>881</v>
      </c>
      <c r="C462" s="378"/>
      <c r="D462" s="378"/>
      <c r="E462" s="342"/>
      <c r="F462" s="309" t="str">
        <f t="shared" si="23"/>
        <v>否</v>
      </c>
      <c r="G462" s="185" t="str">
        <f t="shared" si="24"/>
        <v>项</v>
      </c>
    </row>
    <row r="463" ht="36" customHeight="1" spans="1:7">
      <c r="A463" s="477" t="s">
        <v>882</v>
      </c>
      <c r="B463" s="338" t="s">
        <v>883</v>
      </c>
      <c r="C463" s="378">
        <v>0</v>
      </c>
      <c r="D463" s="378">
        <v>0</v>
      </c>
      <c r="E463" s="342" t="str">
        <f>IF(C463&gt;0,D463/C463-1,IF(C463&lt;0,-(D463/C463-1),""))</f>
        <v/>
      </c>
      <c r="F463" s="309" t="str">
        <f t="shared" si="23"/>
        <v>否</v>
      </c>
      <c r="G463" s="185" t="str">
        <f t="shared" si="24"/>
        <v>项</v>
      </c>
    </row>
    <row r="464" ht="36" customHeight="1" spans="1:7">
      <c r="A464" s="477" t="s">
        <v>884</v>
      </c>
      <c r="B464" s="338" t="s">
        <v>885</v>
      </c>
      <c r="C464" s="378"/>
      <c r="D464" s="378"/>
      <c r="E464" s="342"/>
      <c r="F464" s="309" t="str">
        <f t="shared" si="23"/>
        <v>否</v>
      </c>
      <c r="G464" s="185" t="str">
        <f t="shared" si="24"/>
        <v>项</v>
      </c>
    </row>
    <row r="465" ht="36" customHeight="1" spans="1:7">
      <c r="A465" s="476" t="s">
        <v>886</v>
      </c>
      <c r="B465" s="334" t="s">
        <v>887</v>
      </c>
      <c r="C465" s="374">
        <v>135</v>
      </c>
      <c r="D465" s="374">
        <v>130</v>
      </c>
      <c r="E465" s="347">
        <v>-0.037</v>
      </c>
      <c r="F465" s="309" t="str">
        <f t="shared" si="23"/>
        <v>是</v>
      </c>
      <c r="G465" s="185" t="str">
        <f t="shared" si="24"/>
        <v>款</v>
      </c>
    </row>
    <row r="466" ht="36" customHeight="1" spans="1:7">
      <c r="A466" s="477" t="s">
        <v>888</v>
      </c>
      <c r="B466" s="338" t="s">
        <v>834</v>
      </c>
      <c r="C466" s="378"/>
      <c r="D466" s="378"/>
      <c r="E466" s="342"/>
      <c r="F466" s="309" t="str">
        <f t="shared" si="23"/>
        <v>否</v>
      </c>
      <c r="G466" s="185" t="str">
        <f t="shared" si="24"/>
        <v>项</v>
      </c>
    </row>
    <row r="467" ht="36" customHeight="1" spans="1:7">
      <c r="A467" s="477" t="s">
        <v>889</v>
      </c>
      <c r="B467" s="338" t="s">
        <v>890</v>
      </c>
      <c r="C467" s="378">
        <v>135</v>
      </c>
      <c r="D467" s="378">
        <v>130</v>
      </c>
      <c r="E467" s="342">
        <v>-0.037</v>
      </c>
      <c r="F467" s="309" t="str">
        <f t="shared" si="23"/>
        <v>是</v>
      </c>
      <c r="G467" s="185" t="str">
        <f t="shared" si="24"/>
        <v>项</v>
      </c>
    </row>
    <row r="468" ht="36" customHeight="1" spans="1:7">
      <c r="A468" s="477" t="s">
        <v>891</v>
      </c>
      <c r="B468" s="338" t="s">
        <v>892</v>
      </c>
      <c r="C468" s="378"/>
      <c r="D468" s="378"/>
      <c r="E468" s="342"/>
      <c r="F468" s="309" t="str">
        <f t="shared" si="23"/>
        <v>否</v>
      </c>
      <c r="G468" s="185" t="str">
        <f t="shared" si="24"/>
        <v>项</v>
      </c>
    </row>
    <row r="469" ht="36" customHeight="1" spans="1:7">
      <c r="A469" s="477" t="s">
        <v>893</v>
      </c>
      <c r="B469" s="338" t="s">
        <v>894</v>
      </c>
      <c r="C469" s="378"/>
      <c r="D469" s="378"/>
      <c r="E469" s="342"/>
      <c r="F469" s="309" t="str">
        <f t="shared" si="23"/>
        <v>否</v>
      </c>
      <c r="G469" s="185" t="str">
        <f t="shared" si="24"/>
        <v>项</v>
      </c>
    </row>
    <row r="470" ht="36" customHeight="1" spans="1:7">
      <c r="A470" s="477" t="s">
        <v>895</v>
      </c>
      <c r="B470" s="338" t="s">
        <v>896</v>
      </c>
      <c r="C470" s="378">
        <v>0</v>
      </c>
      <c r="D470" s="378">
        <v>0</v>
      </c>
      <c r="E470" s="342" t="str">
        <f>IF(C470&gt;0,D470/C470-1,IF(C470&lt;0,-(D470/C470-1),""))</f>
        <v/>
      </c>
      <c r="F470" s="309" t="str">
        <f t="shared" si="23"/>
        <v>否</v>
      </c>
      <c r="G470" s="185" t="str">
        <f t="shared" si="24"/>
        <v>项</v>
      </c>
    </row>
    <row r="471" ht="36" customHeight="1" spans="1:7">
      <c r="A471" s="477" t="s">
        <v>897</v>
      </c>
      <c r="B471" s="338" t="s">
        <v>898</v>
      </c>
      <c r="C471" s="378"/>
      <c r="D471" s="378"/>
      <c r="E471" s="342"/>
      <c r="F471" s="309" t="str">
        <f t="shared" si="23"/>
        <v>否</v>
      </c>
      <c r="G471" s="185" t="str">
        <f t="shared" si="24"/>
        <v>项</v>
      </c>
    </row>
    <row r="472" ht="36" customHeight="1" spans="1:7">
      <c r="A472" s="476" t="s">
        <v>899</v>
      </c>
      <c r="B472" s="334" t="s">
        <v>900</v>
      </c>
      <c r="C472" s="374"/>
      <c r="D472" s="374"/>
      <c r="E472" s="347"/>
      <c r="F472" s="309" t="str">
        <f t="shared" si="23"/>
        <v>否</v>
      </c>
      <c r="G472" s="185" t="str">
        <f t="shared" si="24"/>
        <v>款</v>
      </c>
    </row>
    <row r="473" ht="36" customHeight="1" spans="1:7">
      <c r="A473" s="477" t="s">
        <v>901</v>
      </c>
      <c r="B473" s="338" t="s">
        <v>902</v>
      </c>
      <c r="C473" s="378"/>
      <c r="D473" s="378"/>
      <c r="E473" s="342"/>
      <c r="F473" s="309" t="str">
        <f t="shared" si="23"/>
        <v>否</v>
      </c>
      <c r="G473" s="185" t="str">
        <f t="shared" si="24"/>
        <v>项</v>
      </c>
    </row>
    <row r="474" ht="36" customHeight="1" spans="1:7">
      <c r="A474" s="477" t="s">
        <v>903</v>
      </c>
      <c r="B474" s="338" t="s">
        <v>904</v>
      </c>
      <c r="C474" s="378"/>
      <c r="D474" s="378"/>
      <c r="E474" s="342"/>
      <c r="F474" s="309" t="str">
        <f t="shared" si="23"/>
        <v>否</v>
      </c>
      <c r="G474" s="185" t="str">
        <f t="shared" si="24"/>
        <v>项</v>
      </c>
    </row>
    <row r="475" ht="36" customHeight="1" spans="1:7">
      <c r="A475" s="477" t="s">
        <v>905</v>
      </c>
      <c r="B475" s="338" t="s">
        <v>906</v>
      </c>
      <c r="C475" s="378">
        <v>0</v>
      </c>
      <c r="D475" s="378">
        <v>0</v>
      </c>
      <c r="E475" s="342" t="str">
        <f>IF(C475&gt;0,D475/C475-1,IF(C475&lt;0,-(D475/C475-1),""))</f>
        <v/>
      </c>
      <c r="F475" s="309" t="str">
        <f t="shared" si="23"/>
        <v>否</v>
      </c>
      <c r="G475" s="185" t="str">
        <f t="shared" si="24"/>
        <v>项</v>
      </c>
    </row>
    <row r="476" ht="36" customHeight="1" spans="1:7">
      <c r="A476" s="476" t="s">
        <v>907</v>
      </c>
      <c r="B476" s="334" t="s">
        <v>908</v>
      </c>
      <c r="C476" s="374"/>
      <c r="D476" s="374"/>
      <c r="E476" s="347"/>
      <c r="F476" s="309" t="str">
        <f t="shared" si="23"/>
        <v>否</v>
      </c>
      <c r="G476" s="185" t="str">
        <f t="shared" si="24"/>
        <v>款</v>
      </c>
    </row>
    <row r="477" ht="36" customHeight="1" spans="1:7">
      <c r="A477" s="477" t="s">
        <v>909</v>
      </c>
      <c r="B477" s="338" t="s">
        <v>910</v>
      </c>
      <c r="C477" s="378"/>
      <c r="D477" s="378"/>
      <c r="E477" s="342"/>
      <c r="F477" s="309" t="str">
        <f t="shared" si="23"/>
        <v>否</v>
      </c>
      <c r="G477" s="185" t="str">
        <f t="shared" si="24"/>
        <v>项</v>
      </c>
    </row>
    <row r="478" ht="36" customHeight="1" spans="1:7">
      <c r="A478" s="477" t="s">
        <v>911</v>
      </c>
      <c r="B478" s="338" t="s">
        <v>912</v>
      </c>
      <c r="C478" s="378"/>
      <c r="D478" s="378"/>
      <c r="E478" s="342"/>
      <c r="F478" s="309" t="str">
        <f t="shared" si="23"/>
        <v>否</v>
      </c>
      <c r="G478" s="185" t="str">
        <f t="shared" si="24"/>
        <v>项</v>
      </c>
    </row>
    <row r="479" ht="36" customHeight="1" spans="1:7">
      <c r="A479" s="477" t="s">
        <v>913</v>
      </c>
      <c r="B479" s="338" t="s">
        <v>914</v>
      </c>
      <c r="C479" s="378">
        <v>0</v>
      </c>
      <c r="D479" s="378">
        <v>0</v>
      </c>
      <c r="E479" s="342" t="str">
        <f>IF(C479&gt;0,D479/C479-1,IF(C479&lt;0,-(D479/C479-1),""))</f>
        <v/>
      </c>
      <c r="F479" s="309" t="str">
        <f t="shared" si="23"/>
        <v>否</v>
      </c>
      <c r="G479" s="185" t="str">
        <f t="shared" si="24"/>
        <v>项</v>
      </c>
    </row>
    <row r="480" ht="36" customHeight="1" spans="1:7">
      <c r="A480" s="476" t="s">
        <v>915</v>
      </c>
      <c r="B480" s="334" t="s">
        <v>916</v>
      </c>
      <c r="C480" s="489">
        <v>25</v>
      </c>
      <c r="D480" s="489">
        <v>25</v>
      </c>
      <c r="E480" s="384">
        <v>0</v>
      </c>
      <c r="F480" s="309" t="str">
        <f t="shared" si="23"/>
        <v>是</v>
      </c>
      <c r="G480" s="185" t="str">
        <f t="shared" si="24"/>
        <v>款</v>
      </c>
    </row>
    <row r="481" ht="36" customHeight="1" spans="1:7">
      <c r="A481" s="477" t="s">
        <v>917</v>
      </c>
      <c r="B481" s="338" t="s">
        <v>918</v>
      </c>
      <c r="C481" s="378"/>
      <c r="D481" s="378"/>
      <c r="E481" s="342"/>
      <c r="F481" s="309" t="str">
        <f t="shared" si="23"/>
        <v>否</v>
      </c>
      <c r="G481" s="185" t="str">
        <f t="shared" si="24"/>
        <v>项</v>
      </c>
    </row>
    <row r="482" ht="36" customHeight="1" spans="1:7">
      <c r="A482" s="477" t="s">
        <v>919</v>
      </c>
      <c r="B482" s="338" t="s">
        <v>920</v>
      </c>
      <c r="C482" s="378">
        <v>0</v>
      </c>
      <c r="D482" s="378">
        <v>0</v>
      </c>
      <c r="E482" s="342" t="str">
        <f>IF(C482&gt;0,D482/C482-1,IF(C482&lt;0,-(D482/C482-1),""))</f>
        <v/>
      </c>
      <c r="F482" s="309" t="str">
        <f t="shared" si="23"/>
        <v>否</v>
      </c>
      <c r="G482" s="185" t="str">
        <f t="shared" si="24"/>
        <v>项</v>
      </c>
    </row>
    <row r="483" ht="36" customHeight="1" spans="1:7">
      <c r="A483" s="477" t="s">
        <v>921</v>
      </c>
      <c r="B483" s="338" t="s">
        <v>922</v>
      </c>
      <c r="C483" s="378"/>
      <c r="D483" s="378"/>
      <c r="E483" s="342"/>
      <c r="F483" s="309" t="str">
        <f t="shared" si="23"/>
        <v>否</v>
      </c>
      <c r="G483" s="185" t="str">
        <f t="shared" si="24"/>
        <v>项</v>
      </c>
    </row>
    <row r="484" ht="36" customHeight="1" spans="1:7">
      <c r="A484" s="477" t="s">
        <v>923</v>
      </c>
      <c r="B484" s="338" t="s">
        <v>924</v>
      </c>
      <c r="C484" s="409">
        <v>25</v>
      </c>
      <c r="D484" s="409">
        <v>25</v>
      </c>
      <c r="E484" s="342"/>
      <c r="F484" s="309" t="str">
        <f t="shared" si="23"/>
        <v>是</v>
      </c>
      <c r="G484" s="185" t="str">
        <f t="shared" si="24"/>
        <v>项</v>
      </c>
    </row>
    <row r="485" ht="36" customHeight="1" spans="1:7">
      <c r="A485" s="476" t="s">
        <v>925</v>
      </c>
      <c r="B485" s="482" t="s">
        <v>532</v>
      </c>
      <c r="C485" s="483"/>
      <c r="D485" s="483"/>
      <c r="E485" s="347"/>
      <c r="F485" s="309" t="str">
        <f t="shared" si="23"/>
        <v>否</v>
      </c>
      <c r="G485" s="185" t="str">
        <f t="shared" si="24"/>
        <v>项</v>
      </c>
    </row>
    <row r="486" ht="36" customHeight="1" spans="1:7">
      <c r="A486" s="476" t="s">
        <v>85</v>
      </c>
      <c r="B486" s="334" t="s">
        <v>86</v>
      </c>
      <c r="C486" s="374">
        <v>2361</v>
      </c>
      <c r="D486" s="374">
        <v>2500</v>
      </c>
      <c r="E486" s="347">
        <v>0.059</v>
      </c>
      <c r="F486" s="309" t="str">
        <f t="shared" si="23"/>
        <v>是</v>
      </c>
      <c r="G486" s="185" t="str">
        <f t="shared" si="24"/>
        <v>类</v>
      </c>
    </row>
    <row r="487" ht="36" customHeight="1" spans="1:7">
      <c r="A487" s="476" t="s">
        <v>926</v>
      </c>
      <c r="B487" s="334" t="s">
        <v>927</v>
      </c>
      <c r="C487" s="374">
        <v>1664</v>
      </c>
      <c r="D487" s="374">
        <v>1779</v>
      </c>
      <c r="E487" s="347">
        <v>0.069</v>
      </c>
      <c r="F487" s="309" t="str">
        <f t="shared" si="23"/>
        <v>是</v>
      </c>
      <c r="G487" s="185" t="str">
        <f t="shared" si="24"/>
        <v>款</v>
      </c>
    </row>
    <row r="488" ht="36" customHeight="1" spans="1:7">
      <c r="A488" s="477" t="s">
        <v>928</v>
      </c>
      <c r="B488" s="338" t="s">
        <v>143</v>
      </c>
      <c r="C488" s="378">
        <v>217</v>
      </c>
      <c r="D488" s="378">
        <v>300</v>
      </c>
      <c r="E488" s="342">
        <v>0.382</v>
      </c>
      <c r="F488" s="309" t="str">
        <f t="shared" si="23"/>
        <v>是</v>
      </c>
      <c r="G488" s="185" t="str">
        <f t="shared" si="24"/>
        <v>项</v>
      </c>
    </row>
    <row r="489" ht="36" customHeight="1" spans="1:7">
      <c r="A489" s="477" t="s">
        <v>929</v>
      </c>
      <c r="B489" s="338" t="s">
        <v>145</v>
      </c>
      <c r="C489" s="378">
        <v>0</v>
      </c>
      <c r="D489" s="378">
        <v>0</v>
      </c>
      <c r="E489" s="342" t="str">
        <f>IF(C489&gt;0,D489/C489-1,IF(C489&lt;0,-(D489/C489-1),""))</f>
        <v/>
      </c>
      <c r="F489" s="309" t="str">
        <f t="shared" si="23"/>
        <v>否</v>
      </c>
      <c r="G489" s="185" t="str">
        <f t="shared" si="24"/>
        <v>项</v>
      </c>
    </row>
    <row r="490" ht="36" customHeight="1" spans="1:7">
      <c r="A490" s="477" t="s">
        <v>930</v>
      </c>
      <c r="B490" s="338" t="s">
        <v>147</v>
      </c>
      <c r="C490" s="378"/>
      <c r="D490" s="378"/>
      <c r="E490" s="342"/>
      <c r="F490" s="309" t="str">
        <f t="shared" si="23"/>
        <v>否</v>
      </c>
      <c r="G490" s="185" t="str">
        <f t="shared" si="24"/>
        <v>项</v>
      </c>
    </row>
    <row r="491" ht="36" customHeight="1" spans="1:7">
      <c r="A491" s="477" t="s">
        <v>931</v>
      </c>
      <c r="B491" s="338" t="s">
        <v>932</v>
      </c>
      <c r="C491" s="378">
        <v>157</v>
      </c>
      <c r="D491" s="378">
        <v>150</v>
      </c>
      <c r="E491" s="342">
        <v>-0.045</v>
      </c>
      <c r="F491" s="309" t="str">
        <f t="shared" si="23"/>
        <v>是</v>
      </c>
      <c r="G491" s="185" t="str">
        <f t="shared" si="24"/>
        <v>项</v>
      </c>
    </row>
    <row r="492" ht="36" customHeight="1" spans="1:7">
      <c r="A492" s="477" t="s">
        <v>933</v>
      </c>
      <c r="B492" s="338" t="s">
        <v>934</v>
      </c>
      <c r="C492" s="378">
        <v>33</v>
      </c>
      <c r="D492" s="378">
        <v>20</v>
      </c>
      <c r="E492" s="342">
        <v>-0.394</v>
      </c>
      <c r="F492" s="309" t="str">
        <f t="shared" si="23"/>
        <v>是</v>
      </c>
      <c r="G492" s="185" t="str">
        <f t="shared" si="24"/>
        <v>项</v>
      </c>
    </row>
    <row r="493" ht="36" customHeight="1" spans="1:7">
      <c r="A493" s="477" t="s">
        <v>935</v>
      </c>
      <c r="B493" s="338" t="s">
        <v>936</v>
      </c>
      <c r="C493" s="378">
        <v>0</v>
      </c>
      <c r="D493" s="378">
        <v>0</v>
      </c>
      <c r="E493" s="342" t="str">
        <f>IF(C493&gt;0,D493/C493-1,IF(C493&lt;0,-(D493/C493-1),""))</f>
        <v/>
      </c>
      <c r="F493" s="309" t="str">
        <f t="shared" si="23"/>
        <v>否</v>
      </c>
      <c r="G493" s="185" t="str">
        <f t="shared" si="24"/>
        <v>项</v>
      </c>
    </row>
    <row r="494" ht="36" customHeight="1" spans="1:7">
      <c r="A494" s="477" t="s">
        <v>937</v>
      </c>
      <c r="B494" s="338" t="s">
        <v>938</v>
      </c>
      <c r="C494" s="378">
        <v>134</v>
      </c>
      <c r="D494" s="378">
        <v>120</v>
      </c>
      <c r="E494" s="342">
        <v>-0.104</v>
      </c>
      <c r="F494" s="309" t="str">
        <f t="shared" si="23"/>
        <v>是</v>
      </c>
      <c r="G494" s="185" t="str">
        <f t="shared" si="24"/>
        <v>项</v>
      </c>
    </row>
    <row r="495" ht="36" customHeight="1" spans="1:7">
      <c r="A495" s="477" t="s">
        <v>939</v>
      </c>
      <c r="B495" s="338" t="s">
        <v>940</v>
      </c>
      <c r="C495" s="378"/>
      <c r="D495" s="378"/>
      <c r="E495" s="342"/>
      <c r="F495" s="309" t="str">
        <f t="shared" si="23"/>
        <v>否</v>
      </c>
      <c r="G495" s="185" t="str">
        <f t="shared" si="24"/>
        <v>项</v>
      </c>
    </row>
    <row r="496" ht="36" customHeight="1" spans="1:7">
      <c r="A496" s="477" t="s">
        <v>941</v>
      </c>
      <c r="B496" s="338" t="s">
        <v>942</v>
      </c>
      <c r="C496" s="378">
        <v>451</v>
      </c>
      <c r="D496" s="378">
        <v>504</v>
      </c>
      <c r="E496" s="342">
        <v>0.118</v>
      </c>
      <c r="F496" s="309" t="str">
        <f t="shared" si="23"/>
        <v>是</v>
      </c>
      <c r="G496" s="185" t="str">
        <f t="shared" si="24"/>
        <v>项</v>
      </c>
    </row>
    <row r="497" ht="36" customHeight="1" spans="1:7">
      <c r="A497" s="477" t="s">
        <v>943</v>
      </c>
      <c r="B497" s="338" t="s">
        <v>944</v>
      </c>
      <c r="C497" s="378"/>
      <c r="D497" s="378"/>
      <c r="E497" s="342"/>
      <c r="F497" s="309" t="str">
        <f t="shared" si="23"/>
        <v>否</v>
      </c>
      <c r="G497" s="185" t="str">
        <f t="shared" si="24"/>
        <v>项</v>
      </c>
    </row>
    <row r="498" ht="36" customHeight="1" spans="1:7">
      <c r="A498" s="477" t="s">
        <v>945</v>
      </c>
      <c r="B498" s="338" t="s">
        <v>946</v>
      </c>
      <c r="C498" s="378">
        <v>100</v>
      </c>
      <c r="D498" s="378">
        <v>94</v>
      </c>
      <c r="E498" s="342">
        <v>-0.06</v>
      </c>
      <c r="F498" s="309" t="str">
        <f t="shared" si="23"/>
        <v>是</v>
      </c>
      <c r="G498" s="185" t="str">
        <f t="shared" si="24"/>
        <v>项</v>
      </c>
    </row>
    <row r="499" ht="36" customHeight="1" spans="1:7">
      <c r="A499" s="477" t="s">
        <v>947</v>
      </c>
      <c r="B499" s="338" t="s">
        <v>948</v>
      </c>
      <c r="C499" s="378">
        <v>116</v>
      </c>
      <c r="D499" s="378">
        <v>120</v>
      </c>
      <c r="E499" s="342">
        <v>0.034</v>
      </c>
      <c r="F499" s="309" t="str">
        <f t="shared" si="23"/>
        <v>是</v>
      </c>
      <c r="G499" s="185" t="str">
        <f t="shared" si="24"/>
        <v>项</v>
      </c>
    </row>
    <row r="500" ht="36" customHeight="1" spans="1:7">
      <c r="A500" s="477" t="s">
        <v>949</v>
      </c>
      <c r="B500" s="338" t="s">
        <v>950</v>
      </c>
      <c r="C500" s="378">
        <v>4</v>
      </c>
      <c r="D500" s="378">
        <v>2</v>
      </c>
      <c r="E500" s="342">
        <v>-0.5</v>
      </c>
      <c r="F500" s="309" t="str">
        <f t="shared" si="23"/>
        <v>是</v>
      </c>
      <c r="G500" s="185" t="str">
        <f t="shared" si="24"/>
        <v>项</v>
      </c>
    </row>
    <row r="501" ht="36" customHeight="1" spans="1:7">
      <c r="A501" s="477" t="s">
        <v>951</v>
      </c>
      <c r="B501" s="338" t="s">
        <v>952</v>
      </c>
      <c r="C501" s="378"/>
      <c r="D501" s="378"/>
      <c r="E501" s="342"/>
      <c r="F501" s="309" t="str">
        <f t="shared" si="23"/>
        <v>否</v>
      </c>
      <c r="G501" s="185" t="str">
        <f t="shared" si="24"/>
        <v>项</v>
      </c>
    </row>
    <row r="502" ht="36" customHeight="1" spans="1:7">
      <c r="A502" s="477" t="s">
        <v>953</v>
      </c>
      <c r="B502" s="338" t="s">
        <v>954</v>
      </c>
      <c r="C502" s="378">
        <v>452</v>
      </c>
      <c r="D502" s="378">
        <v>469</v>
      </c>
      <c r="E502" s="342">
        <v>0.038</v>
      </c>
      <c r="F502" s="309" t="str">
        <f t="shared" si="23"/>
        <v>是</v>
      </c>
      <c r="G502" s="185" t="str">
        <f t="shared" si="24"/>
        <v>项</v>
      </c>
    </row>
    <row r="503" ht="36" customHeight="1" spans="1:7">
      <c r="A503" s="476" t="s">
        <v>955</v>
      </c>
      <c r="B503" s="334" t="s">
        <v>956</v>
      </c>
      <c r="C503" s="374"/>
      <c r="D503" s="374"/>
      <c r="E503" s="347"/>
      <c r="F503" s="309" t="str">
        <f t="shared" si="23"/>
        <v>否</v>
      </c>
      <c r="G503" s="185" t="str">
        <f t="shared" si="24"/>
        <v>款</v>
      </c>
    </row>
    <row r="504" ht="36" customHeight="1" spans="1:7">
      <c r="A504" s="477" t="s">
        <v>957</v>
      </c>
      <c r="B504" s="338" t="s">
        <v>143</v>
      </c>
      <c r="C504" s="378">
        <v>0</v>
      </c>
      <c r="D504" s="378">
        <v>0</v>
      </c>
      <c r="E504" s="342" t="str">
        <f>IF(C504&gt;0,D504/C504-1,IF(C504&lt;0,-(D504/C504-1),""))</f>
        <v/>
      </c>
      <c r="F504" s="309" t="str">
        <f t="shared" si="23"/>
        <v>否</v>
      </c>
      <c r="G504" s="185" t="str">
        <f t="shared" si="24"/>
        <v>项</v>
      </c>
    </row>
    <row r="505" ht="36" customHeight="1" spans="1:7">
      <c r="A505" s="477" t="s">
        <v>958</v>
      </c>
      <c r="B505" s="338" t="s">
        <v>145</v>
      </c>
      <c r="C505" s="378">
        <v>0</v>
      </c>
      <c r="D505" s="378">
        <v>0</v>
      </c>
      <c r="E505" s="342" t="str">
        <f>IF(C505&gt;0,D505/C505-1,IF(C505&lt;0,-(D505/C505-1),""))</f>
        <v/>
      </c>
      <c r="F505" s="309" t="str">
        <f t="shared" si="23"/>
        <v>否</v>
      </c>
      <c r="G505" s="185" t="str">
        <f t="shared" si="24"/>
        <v>项</v>
      </c>
    </row>
    <row r="506" ht="36" customHeight="1" spans="1:7">
      <c r="A506" s="477" t="s">
        <v>959</v>
      </c>
      <c r="B506" s="338" t="s">
        <v>147</v>
      </c>
      <c r="C506" s="378">
        <v>0</v>
      </c>
      <c r="D506" s="378">
        <v>0</v>
      </c>
      <c r="E506" s="342" t="str">
        <f>IF(C506&gt;0,D506/C506-1,IF(C506&lt;0,-(D506/C506-1),""))</f>
        <v/>
      </c>
      <c r="F506" s="309" t="str">
        <f t="shared" si="23"/>
        <v>否</v>
      </c>
      <c r="G506" s="185" t="str">
        <f t="shared" si="24"/>
        <v>项</v>
      </c>
    </row>
    <row r="507" ht="36" customHeight="1" spans="1:7">
      <c r="A507" s="477" t="s">
        <v>960</v>
      </c>
      <c r="B507" s="338" t="s">
        <v>961</v>
      </c>
      <c r="C507" s="378"/>
      <c r="D507" s="378"/>
      <c r="E507" s="342"/>
      <c r="F507" s="309" t="str">
        <f t="shared" si="23"/>
        <v>否</v>
      </c>
      <c r="G507" s="185" t="str">
        <f t="shared" si="24"/>
        <v>项</v>
      </c>
    </row>
    <row r="508" ht="36" customHeight="1" spans="1:7">
      <c r="A508" s="477" t="s">
        <v>962</v>
      </c>
      <c r="B508" s="338" t="s">
        <v>963</v>
      </c>
      <c r="C508" s="378"/>
      <c r="D508" s="378"/>
      <c r="E508" s="342"/>
      <c r="F508" s="309" t="str">
        <f t="shared" si="23"/>
        <v>否</v>
      </c>
      <c r="G508" s="185" t="str">
        <f t="shared" si="24"/>
        <v>项</v>
      </c>
    </row>
    <row r="509" ht="36" customHeight="1" spans="1:7">
      <c r="A509" s="477" t="s">
        <v>964</v>
      </c>
      <c r="B509" s="338" t="s">
        <v>965</v>
      </c>
      <c r="C509" s="378">
        <v>0</v>
      </c>
      <c r="D509" s="378">
        <v>0</v>
      </c>
      <c r="E509" s="342" t="str">
        <f>IF(C509&gt;0,D509/C509-1,IF(C509&lt;0,-(D509/C509-1),""))</f>
        <v/>
      </c>
      <c r="F509" s="309" t="str">
        <f t="shared" si="23"/>
        <v>否</v>
      </c>
      <c r="G509" s="185" t="str">
        <f t="shared" si="24"/>
        <v>项</v>
      </c>
    </row>
    <row r="510" ht="36" customHeight="1" spans="1:7">
      <c r="A510" s="477" t="s">
        <v>966</v>
      </c>
      <c r="B510" s="338" t="s">
        <v>967</v>
      </c>
      <c r="C510" s="378"/>
      <c r="D510" s="378"/>
      <c r="E510" s="342"/>
      <c r="F510" s="309" t="str">
        <f t="shared" si="23"/>
        <v>否</v>
      </c>
      <c r="G510" s="185" t="str">
        <f t="shared" si="24"/>
        <v>项</v>
      </c>
    </row>
    <row r="511" ht="36" customHeight="1" spans="1:7">
      <c r="A511" s="476" t="s">
        <v>968</v>
      </c>
      <c r="B511" s="334" t="s">
        <v>969</v>
      </c>
      <c r="C511" s="374">
        <v>5</v>
      </c>
      <c r="D511" s="374">
        <v>3</v>
      </c>
      <c r="E511" s="347">
        <v>-0.4</v>
      </c>
      <c r="F511" s="309" t="str">
        <f t="shared" si="23"/>
        <v>是</v>
      </c>
      <c r="G511" s="185" t="str">
        <f t="shared" si="24"/>
        <v>款</v>
      </c>
    </row>
    <row r="512" ht="36" customHeight="1" spans="1:7">
      <c r="A512" s="477" t="s">
        <v>970</v>
      </c>
      <c r="B512" s="338" t="s">
        <v>143</v>
      </c>
      <c r="C512" s="378"/>
      <c r="D512" s="378"/>
      <c r="E512" s="342"/>
      <c r="F512" s="309" t="str">
        <f t="shared" si="23"/>
        <v>否</v>
      </c>
      <c r="G512" s="185" t="str">
        <f t="shared" si="24"/>
        <v>项</v>
      </c>
    </row>
    <row r="513" ht="36" customHeight="1" spans="1:7">
      <c r="A513" s="477" t="s">
        <v>971</v>
      </c>
      <c r="B513" s="338" t="s">
        <v>145</v>
      </c>
      <c r="C513" s="378">
        <v>0</v>
      </c>
      <c r="D513" s="378">
        <v>0</v>
      </c>
      <c r="E513" s="342" t="str">
        <f>IF(C513&gt;0,D513/C513-1,IF(C513&lt;0,-(D513/C513-1),""))</f>
        <v/>
      </c>
      <c r="F513" s="309" t="str">
        <f t="shared" si="23"/>
        <v>否</v>
      </c>
      <c r="G513" s="185" t="str">
        <f t="shared" si="24"/>
        <v>项</v>
      </c>
    </row>
    <row r="514" ht="36" customHeight="1" spans="1:7">
      <c r="A514" s="477" t="s">
        <v>972</v>
      </c>
      <c r="B514" s="338" t="s">
        <v>147</v>
      </c>
      <c r="C514" s="378"/>
      <c r="D514" s="378"/>
      <c r="E514" s="342"/>
      <c r="F514" s="309" t="str">
        <f t="shared" si="23"/>
        <v>否</v>
      </c>
      <c r="G514" s="185" t="str">
        <f t="shared" si="24"/>
        <v>项</v>
      </c>
    </row>
    <row r="515" ht="36" customHeight="1" spans="1:7">
      <c r="A515" s="477" t="s">
        <v>973</v>
      </c>
      <c r="B515" s="338" t="s">
        <v>974</v>
      </c>
      <c r="C515" s="378"/>
      <c r="D515" s="378"/>
      <c r="E515" s="342"/>
      <c r="F515" s="309" t="str">
        <f t="shared" si="23"/>
        <v>否</v>
      </c>
      <c r="G515" s="185" t="str">
        <f t="shared" si="24"/>
        <v>项</v>
      </c>
    </row>
    <row r="516" ht="36" customHeight="1" spans="1:7">
      <c r="A516" s="477" t="s">
        <v>975</v>
      </c>
      <c r="B516" s="338" t="s">
        <v>976</v>
      </c>
      <c r="C516" s="378">
        <v>0</v>
      </c>
      <c r="D516" s="378">
        <v>0</v>
      </c>
      <c r="E516" s="342" t="str">
        <f>IF(C516&gt;0,D516/C516-1,IF(C516&lt;0,-(D516/C516-1),""))</f>
        <v/>
      </c>
      <c r="F516" s="309" t="str">
        <f t="shared" si="23"/>
        <v>否</v>
      </c>
      <c r="G516" s="185" t="str">
        <f t="shared" si="24"/>
        <v>项</v>
      </c>
    </row>
    <row r="517" ht="36" customHeight="1" spans="1:7">
      <c r="A517" s="477" t="s">
        <v>977</v>
      </c>
      <c r="B517" s="338" t="s">
        <v>978</v>
      </c>
      <c r="C517" s="378"/>
      <c r="D517" s="378"/>
      <c r="E517" s="342"/>
      <c r="F517" s="309" t="str">
        <f t="shared" si="23"/>
        <v>否</v>
      </c>
      <c r="G517" s="185" t="str">
        <f t="shared" si="24"/>
        <v>项</v>
      </c>
    </row>
    <row r="518" ht="36" customHeight="1" spans="1:7">
      <c r="A518" s="477" t="s">
        <v>979</v>
      </c>
      <c r="B518" s="338" t="s">
        <v>980</v>
      </c>
      <c r="C518" s="378"/>
      <c r="D518" s="378"/>
      <c r="E518" s="342"/>
      <c r="F518" s="309" t="str">
        <f t="shared" si="23"/>
        <v>否</v>
      </c>
      <c r="G518" s="185" t="str">
        <f t="shared" si="24"/>
        <v>项</v>
      </c>
    </row>
    <row r="519" ht="36" customHeight="1" spans="1:7">
      <c r="A519" s="477" t="s">
        <v>981</v>
      </c>
      <c r="B519" s="338" t="s">
        <v>982</v>
      </c>
      <c r="C519" s="378">
        <v>5</v>
      </c>
      <c r="D519" s="378">
        <v>3</v>
      </c>
      <c r="E519" s="342">
        <v>-0.4</v>
      </c>
      <c r="F519" s="309" t="str">
        <f t="shared" si="23"/>
        <v>是</v>
      </c>
      <c r="G519" s="185" t="str">
        <f t="shared" si="24"/>
        <v>项</v>
      </c>
    </row>
    <row r="520" ht="36" customHeight="1" spans="1:7">
      <c r="A520" s="477" t="s">
        <v>983</v>
      </c>
      <c r="B520" s="338" t="s">
        <v>984</v>
      </c>
      <c r="C520" s="378"/>
      <c r="D520" s="378"/>
      <c r="E520" s="342"/>
      <c r="F520" s="309" t="str">
        <f t="shared" si="23"/>
        <v>否</v>
      </c>
      <c r="G520" s="185" t="str">
        <f t="shared" si="24"/>
        <v>项</v>
      </c>
    </row>
    <row r="521" ht="36" customHeight="1" spans="1:7">
      <c r="A521" s="477" t="s">
        <v>985</v>
      </c>
      <c r="B521" s="338" t="s">
        <v>986</v>
      </c>
      <c r="C521" s="378"/>
      <c r="D521" s="378"/>
      <c r="E521" s="342"/>
      <c r="F521" s="309" t="str">
        <f t="shared" si="23"/>
        <v>否</v>
      </c>
      <c r="G521" s="185" t="str">
        <f t="shared" si="24"/>
        <v>项</v>
      </c>
    </row>
    <row r="522" ht="36" customHeight="1" spans="1:7">
      <c r="A522" s="476" t="s">
        <v>987</v>
      </c>
      <c r="B522" s="334" t="s">
        <v>988</v>
      </c>
      <c r="C522" s="374">
        <v>38</v>
      </c>
      <c r="D522" s="374">
        <v>38</v>
      </c>
      <c r="E522" s="347"/>
      <c r="F522" s="309" t="str">
        <f t="shared" ref="F522:F585" si="25">IF(LEN(A522)=3,"是",IF(B522&lt;&gt;"",IF(SUM(C522:D522)&lt;&gt;0,"是","否"),"是"))</f>
        <v>是</v>
      </c>
      <c r="G522" s="185" t="str">
        <f t="shared" ref="G522:G585" si="26">IF(LEN(A522)=3,"类",IF(LEN(A522)=5,"款","项"))</f>
        <v>款</v>
      </c>
    </row>
    <row r="523" ht="36" customHeight="1" spans="1:7">
      <c r="A523" s="477" t="s">
        <v>989</v>
      </c>
      <c r="B523" s="338" t="s">
        <v>143</v>
      </c>
      <c r="C523" s="378">
        <v>0</v>
      </c>
      <c r="D523" s="378">
        <v>0</v>
      </c>
      <c r="E523" s="342" t="str">
        <f>IF(C523&gt;0,D523/C523-1,IF(C523&lt;0,-(D523/C523-1),""))</f>
        <v/>
      </c>
      <c r="F523" s="309" t="str">
        <f t="shared" si="25"/>
        <v>否</v>
      </c>
      <c r="G523" s="185" t="str">
        <f t="shared" si="26"/>
        <v>项</v>
      </c>
    </row>
    <row r="524" ht="36" customHeight="1" spans="1:7">
      <c r="A524" s="477" t="s">
        <v>990</v>
      </c>
      <c r="B524" s="338" t="s">
        <v>145</v>
      </c>
      <c r="C524" s="378">
        <v>0</v>
      </c>
      <c r="D524" s="378">
        <v>0</v>
      </c>
      <c r="E524" s="342" t="str">
        <f>IF(C524&gt;0,D524/C524-1,IF(C524&lt;0,-(D524/C524-1),""))</f>
        <v/>
      </c>
      <c r="F524" s="309" t="str">
        <f t="shared" si="25"/>
        <v>否</v>
      </c>
      <c r="G524" s="185" t="str">
        <f t="shared" si="26"/>
        <v>项</v>
      </c>
    </row>
    <row r="525" ht="36" customHeight="1" spans="1:7">
      <c r="A525" s="477" t="s">
        <v>991</v>
      </c>
      <c r="B525" s="338" t="s">
        <v>147</v>
      </c>
      <c r="C525" s="378">
        <v>0</v>
      </c>
      <c r="D525" s="378">
        <v>0</v>
      </c>
      <c r="E525" s="342" t="str">
        <f>IF(C525&gt;0,D525/C525-1,IF(C525&lt;0,-(D525/C525-1),""))</f>
        <v/>
      </c>
      <c r="F525" s="309" t="str">
        <f t="shared" si="25"/>
        <v>否</v>
      </c>
      <c r="G525" s="185" t="str">
        <f t="shared" si="26"/>
        <v>项</v>
      </c>
    </row>
    <row r="526" ht="36" customHeight="1" spans="1:7">
      <c r="A526" s="477" t="s">
        <v>992</v>
      </c>
      <c r="B526" s="338" t="s">
        <v>993</v>
      </c>
      <c r="C526" s="378">
        <v>0</v>
      </c>
      <c r="D526" s="378">
        <v>0</v>
      </c>
      <c r="E526" s="342" t="str">
        <f>IF(C526&gt;0,D526/C526-1,IF(C526&lt;0,-(D526/C526-1),""))</f>
        <v/>
      </c>
      <c r="F526" s="309" t="str">
        <f t="shared" si="25"/>
        <v>否</v>
      </c>
      <c r="G526" s="185" t="str">
        <f t="shared" si="26"/>
        <v>项</v>
      </c>
    </row>
    <row r="527" ht="36" customHeight="1" spans="1:7">
      <c r="A527" s="477" t="s">
        <v>994</v>
      </c>
      <c r="B527" s="338" t="s">
        <v>995</v>
      </c>
      <c r="C527" s="378"/>
      <c r="D527" s="378"/>
      <c r="E527" s="342"/>
      <c r="F527" s="309" t="str">
        <f t="shared" si="25"/>
        <v>否</v>
      </c>
      <c r="G527" s="185" t="str">
        <f t="shared" si="26"/>
        <v>项</v>
      </c>
    </row>
    <row r="528" ht="36" customHeight="1" spans="1:7">
      <c r="A528" s="477" t="s">
        <v>996</v>
      </c>
      <c r="B528" s="338" t="s">
        <v>997</v>
      </c>
      <c r="C528" s="378">
        <v>0</v>
      </c>
      <c r="D528" s="378">
        <v>0</v>
      </c>
      <c r="E528" s="342" t="str">
        <f>IF(C528&gt;0,D528/C528-1,IF(C528&lt;0,-(D528/C528-1),""))</f>
        <v/>
      </c>
      <c r="F528" s="309" t="str">
        <f t="shared" si="25"/>
        <v>否</v>
      </c>
      <c r="G528" s="185" t="str">
        <f t="shared" si="26"/>
        <v>项</v>
      </c>
    </row>
    <row r="529" ht="36" customHeight="1" spans="1:7">
      <c r="A529" s="477" t="s">
        <v>998</v>
      </c>
      <c r="B529" s="338" t="s">
        <v>999</v>
      </c>
      <c r="C529" s="378">
        <v>38</v>
      </c>
      <c r="D529" s="378">
        <v>38</v>
      </c>
      <c r="E529" s="342"/>
      <c r="F529" s="309" t="str">
        <f t="shared" si="25"/>
        <v>是</v>
      </c>
      <c r="G529" s="185" t="str">
        <f t="shared" si="26"/>
        <v>项</v>
      </c>
    </row>
    <row r="530" ht="36" customHeight="1" spans="1:7">
      <c r="A530" s="477" t="s">
        <v>1000</v>
      </c>
      <c r="B530" s="338" t="s">
        <v>1001</v>
      </c>
      <c r="C530" s="378">
        <v>0</v>
      </c>
      <c r="D530" s="378">
        <v>0</v>
      </c>
      <c r="E530" s="342" t="str">
        <f>IF(C530&gt;0,D530/C530-1,IF(C530&lt;0,-(D530/C530-1),""))</f>
        <v/>
      </c>
      <c r="F530" s="309" t="str">
        <f t="shared" si="25"/>
        <v>否</v>
      </c>
      <c r="G530" s="185" t="str">
        <f t="shared" si="26"/>
        <v>项</v>
      </c>
    </row>
    <row r="531" ht="36" customHeight="1" spans="1:7">
      <c r="A531" s="476" t="s">
        <v>1002</v>
      </c>
      <c r="B531" s="334" t="s">
        <v>1003</v>
      </c>
      <c r="C531" s="374">
        <v>320</v>
      </c>
      <c r="D531" s="374">
        <v>338</v>
      </c>
      <c r="E531" s="347">
        <v>0.056</v>
      </c>
      <c r="F531" s="309" t="str">
        <f t="shared" si="25"/>
        <v>是</v>
      </c>
      <c r="G531" s="185" t="str">
        <f t="shared" si="26"/>
        <v>款</v>
      </c>
    </row>
    <row r="532" ht="36" customHeight="1" spans="1:7">
      <c r="A532" s="477" t="s">
        <v>1004</v>
      </c>
      <c r="B532" s="338" t="s">
        <v>143</v>
      </c>
      <c r="C532" s="378"/>
      <c r="D532" s="378"/>
      <c r="E532" s="342"/>
      <c r="F532" s="309" t="str">
        <f t="shared" si="25"/>
        <v>否</v>
      </c>
      <c r="G532" s="185" t="str">
        <f t="shared" si="26"/>
        <v>项</v>
      </c>
    </row>
    <row r="533" ht="36" customHeight="1" spans="1:7">
      <c r="A533" s="477" t="s">
        <v>1005</v>
      </c>
      <c r="B533" s="338" t="s">
        <v>145</v>
      </c>
      <c r="C533" s="378">
        <v>0</v>
      </c>
      <c r="D533" s="378">
        <v>0</v>
      </c>
      <c r="E533" s="342" t="str">
        <f>IF(C533&gt;0,D533/C533-1,IF(C533&lt;0,-(D533/C533-1),""))</f>
        <v/>
      </c>
      <c r="F533" s="309" t="str">
        <f t="shared" si="25"/>
        <v>否</v>
      </c>
      <c r="G533" s="185" t="str">
        <f t="shared" si="26"/>
        <v>项</v>
      </c>
    </row>
    <row r="534" ht="36" customHeight="1" spans="1:7">
      <c r="A534" s="477" t="s">
        <v>1006</v>
      </c>
      <c r="B534" s="338" t="s">
        <v>147</v>
      </c>
      <c r="C534" s="378"/>
      <c r="D534" s="378"/>
      <c r="E534" s="342"/>
      <c r="F534" s="309" t="str">
        <f t="shared" si="25"/>
        <v>否</v>
      </c>
      <c r="G534" s="185" t="str">
        <f t="shared" si="26"/>
        <v>项</v>
      </c>
    </row>
    <row r="535" ht="36" customHeight="1" spans="1:7">
      <c r="A535" s="477" t="s">
        <v>1007</v>
      </c>
      <c r="B535" s="338" t="s">
        <v>1008</v>
      </c>
      <c r="C535" s="378"/>
      <c r="D535" s="378"/>
      <c r="E535" s="342"/>
      <c r="F535" s="309" t="str">
        <f t="shared" si="25"/>
        <v>否</v>
      </c>
      <c r="G535" s="185" t="str">
        <f t="shared" si="26"/>
        <v>项</v>
      </c>
    </row>
    <row r="536" ht="36" customHeight="1" spans="1:7">
      <c r="A536" s="477" t="s">
        <v>1009</v>
      </c>
      <c r="B536" s="338" t="s">
        <v>1010</v>
      </c>
      <c r="C536" s="378"/>
      <c r="D536" s="378"/>
      <c r="E536" s="342"/>
      <c r="F536" s="309" t="str">
        <f t="shared" si="25"/>
        <v>否</v>
      </c>
      <c r="G536" s="185" t="str">
        <f t="shared" si="26"/>
        <v>项</v>
      </c>
    </row>
    <row r="537" ht="36" customHeight="1" spans="1:7">
      <c r="A537" s="477" t="s">
        <v>1011</v>
      </c>
      <c r="B537" s="338" t="s">
        <v>1012</v>
      </c>
      <c r="C537" s="378"/>
      <c r="D537" s="378"/>
      <c r="E537" s="342"/>
      <c r="F537" s="309" t="str">
        <f t="shared" si="25"/>
        <v>否</v>
      </c>
      <c r="G537" s="185" t="str">
        <f t="shared" si="26"/>
        <v>项</v>
      </c>
    </row>
    <row r="538" ht="36" customHeight="1" spans="1:7">
      <c r="A538" s="488" t="s">
        <v>1013</v>
      </c>
      <c r="B538" s="338" t="s">
        <v>1014</v>
      </c>
      <c r="C538" s="378">
        <v>2</v>
      </c>
      <c r="D538" s="378">
        <v>0</v>
      </c>
      <c r="E538" s="342">
        <v>-1</v>
      </c>
      <c r="F538" s="309" t="str">
        <f t="shared" si="25"/>
        <v>是</v>
      </c>
      <c r="G538" s="185" t="str">
        <f t="shared" si="26"/>
        <v>项</v>
      </c>
    </row>
    <row r="539" ht="36" customHeight="1" spans="1:7">
      <c r="A539" s="488" t="s">
        <v>1015</v>
      </c>
      <c r="B539" s="338" t="s">
        <v>1016</v>
      </c>
      <c r="C539" s="378"/>
      <c r="D539" s="378"/>
      <c r="E539" s="342"/>
      <c r="F539" s="309" t="str">
        <f t="shared" si="25"/>
        <v>否</v>
      </c>
      <c r="G539" s="185" t="str">
        <f t="shared" si="26"/>
        <v>项</v>
      </c>
    </row>
    <row r="540" ht="36" customHeight="1" spans="1:7">
      <c r="A540" s="477" t="s">
        <v>1017</v>
      </c>
      <c r="B540" s="338" t="s">
        <v>1018</v>
      </c>
      <c r="C540" s="378">
        <v>318</v>
      </c>
      <c r="D540" s="378">
        <v>338</v>
      </c>
      <c r="E540" s="342">
        <v>0.063</v>
      </c>
      <c r="F540" s="309" t="str">
        <f t="shared" si="25"/>
        <v>是</v>
      </c>
      <c r="G540" s="185" t="str">
        <f t="shared" si="26"/>
        <v>项</v>
      </c>
    </row>
    <row r="541" ht="36" customHeight="1" spans="1:7">
      <c r="A541" s="476" t="s">
        <v>1019</v>
      </c>
      <c r="B541" s="334" t="s">
        <v>1020</v>
      </c>
      <c r="C541" s="374">
        <v>334</v>
      </c>
      <c r="D541" s="374">
        <v>342</v>
      </c>
      <c r="E541" s="347">
        <v>0.024</v>
      </c>
      <c r="F541" s="309" t="str">
        <f t="shared" si="25"/>
        <v>是</v>
      </c>
      <c r="G541" s="185" t="str">
        <f t="shared" si="26"/>
        <v>款</v>
      </c>
    </row>
    <row r="542" ht="36" customHeight="1" spans="1:7">
      <c r="A542" s="477" t="s">
        <v>1021</v>
      </c>
      <c r="B542" s="338" t="s">
        <v>1022</v>
      </c>
      <c r="C542" s="378"/>
      <c r="D542" s="378"/>
      <c r="E542" s="342"/>
      <c r="F542" s="309" t="str">
        <f t="shared" si="25"/>
        <v>否</v>
      </c>
      <c r="G542" s="185" t="str">
        <f t="shared" si="26"/>
        <v>项</v>
      </c>
    </row>
    <row r="543" ht="36" customHeight="1" spans="1:7">
      <c r="A543" s="477" t="s">
        <v>1023</v>
      </c>
      <c r="B543" s="338" t="s">
        <v>1024</v>
      </c>
      <c r="C543" s="378"/>
      <c r="D543" s="378"/>
      <c r="E543" s="342"/>
      <c r="F543" s="309" t="str">
        <f t="shared" si="25"/>
        <v>否</v>
      </c>
      <c r="G543" s="185" t="str">
        <f t="shared" si="26"/>
        <v>项</v>
      </c>
    </row>
    <row r="544" ht="36" customHeight="1" spans="1:7">
      <c r="A544" s="477" t="s">
        <v>1025</v>
      </c>
      <c r="B544" s="338" t="s">
        <v>1026</v>
      </c>
      <c r="C544" s="378">
        <v>334</v>
      </c>
      <c r="D544" s="378">
        <v>342</v>
      </c>
      <c r="E544" s="342">
        <v>0.024</v>
      </c>
      <c r="F544" s="309" t="str">
        <f t="shared" si="25"/>
        <v>是</v>
      </c>
      <c r="G544" s="185" t="str">
        <f t="shared" si="26"/>
        <v>项</v>
      </c>
    </row>
    <row r="545" ht="36" customHeight="1" spans="1:7">
      <c r="A545" s="481" t="s">
        <v>1027</v>
      </c>
      <c r="B545" s="482" t="s">
        <v>532</v>
      </c>
      <c r="C545" s="483"/>
      <c r="D545" s="483"/>
      <c r="E545" s="347"/>
      <c r="F545" s="309" t="str">
        <f t="shared" si="25"/>
        <v>否</v>
      </c>
      <c r="G545" s="185" t="str">
        <f t="shared" si="26"/>
        <v>项</v>
      </c>
    </row>
    <row r="546" ht="36" customHeight="1" spans="1:7">
      <c r="A546" s="476" t="s">
        <v>87</v>
      </c>
      <c r="B546" s="334" t="s">
        <v>88</v>
      </c>
      <c r="C546" s="374">
        <v>68701</v>
      </c>
      <c r="D546" s="374">
        <v>69500</v>
      </c>
      <c r="E546" s="347">
        <v>0.012</v>
      </c>
      <c r="F546" s="309" t="str">
        <f t="shared" si="25"/>
        <v>是</v>
      </c>
      <c r="G546" s="185" t="str">
        <f t="shared" si="26"/>
        <v>类</v>
      </c>
    </row>
    <row r="547" ht="36" customHeight="1" spans="1:7">
      <c r="A547" s="476" t="s">
        <v>1028</v>
      </c>
      <c r="B547" s="334" t="s">
        <v>1029</v>
      </c>
      <c r="C547" s="374">
        <v>1620</v>
      </c>
      <c r="D547" s="374">
        <v>2111</v>
      </c>
      <c r="E547" s="347">
        <v>0.303</v>
      </c>
      <c r="F547" s="309" t="str">
        <f t="shared" si="25"/>
        <v>是</v>
      </c>
      <c r="G547" s="185" t="str">
        <f t="shared" si="26"/>
        <v>款</v>
      </c>
    </row>
    <row r="548" ht="36" customHeight="1" spans="1:7">
      <c r="A548" s="477" t="s">
        <v>1030</v>
      </c>
      <c r="B548" s="338" t="s">
        <v>143</v>
      </c>
      <c r="C548" s="378">
        <v>261</v>
      </c>
      <c r="D548" s="378">
        <v>264</v>
      </c>
      <c r="E548" s="342">
        <v>0.011</v>
      </c>
      <c r="F548" s="309" t="str">
        <f t="shared" si="25"/>
        <v>是</v>
      </c>
      <c r="G548" s="185" t="str">
        <f t="shared" si="26"/>
        <v>项</v>
      </c>
    </row>
    <row r="549" ht="36" customHeight="1" spans="1:7">
      <c r="A549" s="477" t="s">
        <v>1031</v>
      </c>
      <c r="B549" s="338" t="s">
        <v>145</v>
      </c>
      <c r="C549" s="378"/>
      <c r="D549" s="378"/>
      <c r="E549" s="342"/>
      <c r="F549" s="309" t="str">
        <f t="shared" si="25"/>
        <v>否</v>
      </c>
      <c r="G549" s="185" t="str">
        <f t="shared" si="26"/>
        <v>项</v>
      </c>
    </row>
    <row r="550" ht="36" customHeight="1" spans="1:7">
      <c r="A550" s="477" t="s">
        <v>1032</v>
      </c>
      <c r="B550" s="338" t="s">
        <v>147</v>
      </c>
      <c r="C550" s="378"/>
      <c r="D550" s="378"/>
      <c r="E550" s="342"/>
      <c r="F550" s="309" t="str">
        <f t="shared" si="25"/>
        <v>否</v>
      </c>
      <c r="G550" s="185" t="str">
        <f t="shared" si="26"/>
        <v>项</v>
      </c>
    </row>
    <row r="551" ht="36" customHeight="1" spans="1:7">
      <c r="A551" s="477" t="s">
        <v>1033</v>
      </c>
      <c r="B551" s="338" t="s">
        <v>1034</v>
      </c>
      <c r="C551" s="378">
        <v>0</v>
      </c>
      <c r="D551" s="378">
        <v>0</v>
      </c>
      <c r="E551" s="342" t="str">
        <f>IF(C551&gt;0,D551/C551-1,IF(C551&lt;0,-(D551/C551-1),""))</f>
        <v/>
      </c>
      <c r="F551" s="309" t="str">
        <f t="shared" si="25"/>
        <v>否</v>
      </c>
      <c r="G551" s="185" t="str">
        <f t="shared" si="26"/>
        <v>项</v>
      </c>
    </row>
    <row r="552" ht="36" customHeight="1" spans="1:7">
      <c r="A552" s="477" t="s">
        <v>1035</v>
      </c>
      <c r="B552" s="338" t="s">
        <v>1036</v>
      </c>
      <c r="C552" s="378">
        <v>0</v>
      </c>
      <c r="D552" s="378">
        <v>0</v>
      </c>
      <c r="E552" s="342" t="str">
        <f>IF(C552&gt;0,D552/C552-1,IF(C552&lt;0,-(D552/C552-1),""))</f>
        <v/>
      </c>
      <c r="F552" s="309" t="str">
        <f t="shared" si="25"/>
        <v>否</v>
      </c>
      <c r="G552" s="185" t="str">
        <f t="shared" si="26"/>
        <v>项</v>
      </c>
    </row>
    <row r="553" ht="36" customHeight="1" spans="1:7">
      <c r="A553" s="477" t="s">
        <v>1037</v>
      </c>
      <c r="B553" s="338" t="s">
        <v>1038</v>
      </c>
      <c r="C553" s="378">
        <v>0</v>
      </c>
      <c r="D553" s="378">
        <v>176</v>
      </c>
      <c r="E553" s="342" t="s">
        <v>517</v>
      </c>
      <c r="F553" s="309" t="str">
        <f t="shared" si="25"/>
        <v>是</v>
      </c>
      <c r="G553" s="185" t="str">
        <f t="shared" si="26"/>
        <v>项</v>
      </c>
    </row>
    <row r="554" ht="36" customHeight="1" spans="1:7">
      <c r="A554" s="477" t="s">
        <v>1039</v>
      </c>
      <c r="B554" s="338" t="s">
        <v>1040</v>
      </c>
      <c r="C554" s="378"/>
      <c r="D554" s="378"/>
      <c r="E554" s="342"/>
      <c r="F554" s="309" t="str">
        <f t="shared" si="25"/>
        <v>否</v>
      </c>
      <c r="G554" s="185" t="str">
        <f t="shared" si="26"/>
        <v>项</v>
      </c>
    </row>
    <row r="555" ht="36" customHeight="1" spans="1:7">
      <c r="A555" s="477" t="s">
        <v>1041</v>
      </c>
      <c r="B555" s="338" t="s">
        <v>244</v>
      </c>
      <c r="C555" s="378"/>
      <c r="D555" s="378"/>
      <c r="E555" s="342"/>
      <c r="F555" s="309" t="str">
        <f t="shared" si="25"/>
        <v>否</v>
      </c>
      <c r="G555" s="185" t="str">
        <f t="shared" si="26"/>
        <v>项</v>
      </c>
    </row>
    <row r="556" ht="36" customHeight="1" spans="1:7">
      <c r="A556" s="477" t="s">
        <v>1042</v>
      </c>
      <c r="B556" s="338" t="s">
        <v>1043</v>
      </c>
      <c r="C556" s="378">
        <v>1047</v>
      </c>
      <c r="D556" s="378">
        <v>952</v>
      </c>
      <c r="E556" s="342">
        <v>-0.091</v>
      </c>
      <c r="F556" s="309" t="str">
        <f t="shared" si="25"/>
        <v>是</v>
      </c>
      <c r="G556" s="185" t="str">
        <f t="shared" si="26"/>
        <v>项</v>
      </c>
    </row>
    <row r="557" ht="36" customHeight="1" spans="1:7">
      <c r="A557" s="477" t="s">
        <v>1044</v>
      </c>
      <c r="B557" s="338" t="s">
        <v>1045</v>
      </c>
      <c r="C557" s="378"/>
      <c r="D557" s="378"/>
      <c r="E557" s="342"/>
      <c r="F557" s="309" t="str">
        <f t="shared" si="25"/>
        <v>否</v>
      </c>
      <c r="G557" s="185" t="str">
        <f t="shared" si="26"/>
        <v>项</v>
      </c>
    </row>
    <row r="558" ht="36" customHeight="1" spans="1:7">
      <c r="A558" s="477" t="s">
        <v>1046</v>
      </c>
      <c r="B558" s="338" t="s">
        <v>1047</v>
      </c>
      <c r="C558" s="378"/>
      <c r="D558" s="378"/>
      <c r="E558" s="342"/>
      <c r="F558" s="309" t="str">
        <f t="shared" si="25"/>
        <v>否</v>
      </c>
      <c r="G558" s="185" t="str">
        <f t="shared" si="26"/>
        <v>项</v>
      </c>
    </row>
    <row r="559" ht="36" customHeight="1" spans="1:7">
      <c r="A559" s="477" t="s">
        <v>1048</v>
      </c>
      <c r="B559" s="338" t="s">
        <v>1049</v>
      </c>
      <c r="C559" s="378">
        <v>0</v>
      </c>
      <c r="D559" s="378">
        <v>0</v>
      </c>
      <c r="E559" s="342" t="str">
        <f>IF(C559&gt;0,D559/C559-1,IF(C559&lt;0,-(D559/C559-1),""))</f>
        <v/>
      </c>
      <c r="F559" s="309" t="str">
        <f t="shared" si="25"/>
        <v>否</v>
      </c>
      <c r="G559" s="185" t="str">
        <f t="shared" si="26"/>
        <v>项</v>
      </c>
    </row>
    <row r="560" ht="36" customHeight="1" spans="1:7">
      <c r="A560" s="479">
        <v>2080113</v>
      </c>
      <c r="B560" s="487" t="s">
        <v>310</v>
      </c>
      <c r="C560" s="378">
        <v>0</v>
      </c>
      <c r="D560" s="378">
        <v>0</v>
      </c>
      <c r="E560" s="342" t="str">
        <f>IF(C560&gt;0,D560/C560-1,IF(C560&lt;0,-(D560/C560-1),""))</f>
        <v/>
      </c>
      <c r="F560" s="309" t="str">
        <f t="shared" si="25"/>
        <v>否</v>
      </c>
      <c r="G560" s="185" t="str">
        <f t="shared" si="26"/>
        <v>项</v>
      </c>
    </row>
    <row r="561" ht="36" customHeight="1" spans="1:7">
      <c r="A561" s="479">
        <v>2080114</v>
      </c>
      <c r="B561" s="487" t="s">
        <v>312</v>
      </c>
      <c r="C561" s="378">
        <v>0</v>
      </c>
      <c r="D561" s="378">
        <v>0</v>
      </c>
      <c r="E561" s="342" t="str">
        <f>IF(C561&gt;0,D561/C561-1,IF(C561&lt;0,-(D561/C561-1),""))</f>
        <v/>
      </c>
      <c r="F561" s="309" t="str">
        <f t="shared" si="25"/>
        <v>否</v>
      </c>
      <c r="G561" s="185" t="str">
        <f t="shared" si="26"/>
        <v>项</v>
      </c>
    </row>
    <row r="562" ht="36" customHeight="1" spans="1:7">
      <c r="A562" s="479">
        <v>2080115</v>
      </c>
      <c r="B562" s="487" t="s">
        <v>314</v>
      </c>
      <c r="C562" s="378">
        <v>0</v>
      </c>
      <c r="D562" s="378">
        <v>0</v>
      </c>
      <c r="E562" s="342" t="str">
        <f>IF(C562&gt;0,D562/C562-1,IF(C562&lt;0,-(D562/C562-1),""))</f>
        <v/>
      </c>
      <c r="F562" s="309" t="str">
        <f t="shared" si="25"/>
        <v>否</v>
      </c>
      <c r="G562" s="185" t="str">
        <f t="shared" si="26"/>
        <v>项</v>
      </c>
    </row>
    <row r="563" ht="36" customHeight="1" spans="1:7">
      <c r="A563" s="479">
        <v>2080116</v>
      </c>
      <c r="B563" s="487" t="s">
        <v>316</v>
      </c>
      <c r="C563" s="378"/>
      <c r="D563" s="378"/>
      <c r="E563" s="342"/>
      <c r="F563" s="309" t="str">
        <f t="shared" si="25"/>
        <v>否</v>
      </c>
      <c r="G563" s="185" t="str">
        <f t="shared" si="26"/>
        <v>项</v>
      </c>
    </row>
    <row r="564" ht="36" customHeight="1" spans="1:7">
      <c r="A564" s="479">
        <v>2080150</v>
      </c>
      <c r="B564" s="487" t="s">
        <v>161</v>
      </c>
      <c r="C564" s="378">
        <v>217</v>
      </c>
      <c r="D564" s="378">
        <v>671</v>
      </c>
      <c r="E564" s="342">
        <v>2.092</v>
      </c>
      <c r="F564" s="309" t="str">
        <f t="shared" si="25"/>
        <v>是</v>
      </c>
      <c r="G564" s="185" t="str">
        <f t="shared" si="26"/>
        <v>项</v>
      </c>
    </row>
    <row r="565" ht="36" customHeight="1" spans="1:7">
      <c r="A565" s="477" t="s">
        <v>1050</v>
      </c>
      <c r="B565" s="338" t="s">
        <v>1051</v>
      </c>
      <c r="C565" s="378">
        <v>95</v>
      </c>
      <c r="D565" s="378">
        <v>48</v>
      </c>
      <c r="E565" s="342">
        <v>-0.495</v>
      </c>
      <c r="F565" s="309" t="str">
        <f t="shared" si="25"/>
        <v>是</v>
      </c>
      <c r="G565" s="185" t="str">
        <f t="shared" si="26"/>
        <v>项</v>
      </c>
    </row>
    <row r="566" ht="36" customHeight="1" spans="1:7">
      <c r="A566" s="476" t="s">
        <v>1052</v>
      </c>
      <c r="B566" s="334" t="s">
        <v>1053</v>
      </c>
      <c r="C566" s="374">
        <v>2888</v>
      </c>
      <c r="D566" s="374">
        <v>2297</v>
      </c>
      <c r="E566" s="347">
        <v>-0.205</v>
      </c>
      <c r="F566" s="309" t="str">
        <f t="shared" si="25"/>
        <v>是</v>
      </c>
      <c r="G566" s="185" t="str">
        <f t="shared" si="26"/>
        <v>款</v>
      </c>
    </row>
    <row r="567" ht="36" customHeight="1" spans="1:7">
      <c r="A567" s="477" t="s">
        <v>1054</v>
      </c>
      <c r="B567" s="338" t="s">
        <v>143</v>
      </c>
      <c r="C567" s="378">
        <v>160</v>
      </c>
      <c r="D567" s="378">
        <v>147</v>
      </c>
      <c r="E567" s="342">
        <v>-0.081</v>
      </c>
      <c r="F567" s="309" t="str">
        <f t="shared" si="25"/>
        <v>是</v>
      </c>
      <c r="G567" s="185" t="str">
        <f t="shared" si="26"/>
        <v>项</v>
      </c>
    </row>
    <row r="568" ht="36" customHeight="1" spans="1:7">
      <c r="A568" s="477" t="s">
        <v>1055</v>
      </c>
      <c r="B568" s="338" t="s">
        <v>145</v>
      </c>
      <c r="C568" s="378">
        <v>0</v>
      </c>
      <c r="D568" s="378">
        <v>0</v>
      </c>
      <c r="E568" s="342" t="str">
        <f>IF(C568&gt;0,D568/C568-1,IF(C568&lt;0,-(D568/C568-1),""))</f>
        <v/>
      </c>
      <c r="F568" s="309" t="str">
        <f t="shared" si="25"/>
        <v>否</v>
      </c>
      <c r="G568" s="185" t="str">
        <f t="shared" si="26"/>
        <v>项</v>
      </c>
    </row>
    <row r="569" ht="36" customHeight="1" spans="1:7">
      <c r="A569" s="477" t="s">
        <v>1056</v>
      </c>
      <c r="B569" s="338" t="s">
        <v>147</v>
      </c>
      <c r="C569" s="378"/>
      <c r="D569" s="378"/>
      <c r="E569" s="342"/>
      <c r="F569" s="309" t="str">
        <f t="shared" si="25"/>
        <v>否</v>
      </c>
      <c r="G569" s="185" t="str">
        <f t="shared" si="26"/>
        <v>项</v>
      </c>
    </row>
    <row r="570" ht="36" customHeight="1" spans="1:7">
      <c r="A570" s="477" t="s">
        <v>1057</v>
      </c>
      <c r="B570" s="338" t="s">
        <v>1058</v>
      </c>
      <c r="C570" s="378"/>
      <c r="D570" s="378"/>
      <c r="E570" s="342"/>
      <c r="F570" s="309" t="str">
        <f t="shared" si="25"/>
        <v>否</v>
      </c>
      <c r="G570" s="185" t="str">
        <f t="shared" si="26"/>
        <v>项</v>
      </c>
    </row>
    <row r="571" ht="36" customHeight="1" spans="1:7">
      <c r="A571" s="477" t="s">
        <v>1059</v>
      </c>
      <c r="B571" s="338" t="s">
        <v>1060</v>
      </c>
      <c r="C571" s="378"/>
      <c r="D571" s="378"/>
      <c r="E571" s="342"/>
      <c r="F571" s="309" t="str">
        <f t="shared" si="25"/>
        <v>否</v>
      </c>
      <c r="G571" s="185" t="str">
        <f t="shared" si="26"/>
        <v>项</v>
      </c>
    </row>
    <row r="572" ht="36" customHeight="1" spans="1:7">
      <c r="A572" s="477" t="s">
        <v>1061</v>
      </c>
      <c r="B572" s="338" t="s">
        <v>1062</v>
      </c>
      <c r="C572" s="378">
        <v>2127</v>
      </c>
      <c r="D572" s="378">
        <v>2134</v>
      </c>
      <c r="E572" s="342">
        <v>0.003</v>
      </c>
      <c r="F572" s="309" t="str">
        <f t="shared" si="25"/>
        <v>是</v>
      </c>
      <c r="G572" s="185" t="str">
        <f t="shared" si="26"/>
        <v>项</v>
      </c>
    </row>
    <row r="573" ht="36" customHeight="1" spans="1:7">
      <c r="A573" s="477" t="s">
        <v>1063</v>
      </c>
      <c r="B573" s="338" t="s">
        <v>1064</v>
      </c>
      <c r="C573" s="378">
        <v>601</v>
      </c>
      <c r="D573" s="378">
        <v>16</v>
      </c>
      <c r="E573" s="342">
        <v>-0.973</v>
      </c>
      <c r="F573" s="309" t="str">
        <f t="shared" si="25"/>
        <v>是</v>
      </c>
      <c r="G573" s="185" t="str">
        <f t="shared" si="26"/>
        <v>项</v>
      </c>
    </row>
    <row r="574" ht="36" customHeight="1" spans="1:7">
      <c r="A574" s="476" t="s">
        <v>1065</v>
      </c>
      <c r="B574" s="334" t="s">
        <v>1066</v>
      </c>
      <c r="C574" s="374">
        <f>SUM(C575:C575)</f>
        <v>0</v>
      </c>
      <c r="D574" s="374">
        <f>SUM(D575:D575)</f>
        <v>0</v>
      </c>
      <c r="E574" s="347" t="str">
        <f>IF(C574&gt;0,D574/C574-1,IF(C574&lt;0,-(D574/C574-1),""))</f>
        <v/>
      </c>
      <c r="F574" s="309" t="str">
        <f t="shared" si="25"/>
        <v>否</v>
      </c>
      <c r="G574" s="185" t="str">
        <f t="shared" si="26"/>
        <v>款</v>
      </c>
    </row>
    <row r="575" ht="36" customHeight="1" spans="1:7">
      <c r="A575" s="477" t="s">
        <v>1067</v>
      </c>
      <c r="B575" s="338" t="s">
        <v>1068</v>
      </c>
      <c r="C575" s="378">
        <v>0</v>
      </c>
      <c r="D575" s="378">
        <v>0</v>
      </c>
      <c r="E575" s="342" t="str">
        <f>IF(C575&gt;0,D575/C575-1,IF(C575&lt;0,-(D575/C575-1),""))</f>
        <v/>
      </c>
      <c r="F575" s="309" t="str">
        <f t="shared" si="25"/>
        <v>否</v>
      </c>
      <c r="G575" s="185" t="str">
        <f t="shared" si="26"/>
        <v>项</v>
      </c>
    </row>
    <row r="576" ht="36" customHeight="1" spans="1:7">
      <c r="A576" s="476" t="s">
        <v>1069</v>
      </c>
      <c r="B576" s="334" t="s">
        <v>1070</v>
      </c>
      <c r="C576" s="374">
        <v>32310</v>
      </c>
      <c r="D576" s="374">
        <v>33315</v>
      </c>
      <c r="E576" s="347">
        <v>0.031</v>
      </c>
      <c r="F576" s="309" t="str">
        <f t="shared" si="25"/>
        <v>是</v>
      </c>
      <c r="G576" s="185" t="str">
        <f t="shared" si="26"/>
        <v>款</v>
      </c>
    </row>
    <row r="577" ht="36" customHeight="1" spans="1:7">
      <c r="A577" s="477" t="s">
        <v>1071</v>
      </c>
      <c r="B577" s="338" t="s">
        <v>1072</v>
      </c>
      <c r="C577" s="378">
        <v>3526</v>
      </c>
      <c r="D577" s="378">
        <v>3584</v>
      </c>
      <c r="E577" s="342">
        <v>0.016</v>
      </c>
      <c r="F577" s="309" t="str">
        <f t="shared" si="25"/>
        <v>是</v>
      </c>
      <c r="G577" s="185" t="str">
        <f t="shared" si="26"/>
        <v>项</v>
      </c>
    </row>
    <row r="578" ht="36" customHeight="1" spans="1:7">
      <c r="A578" s="477" t="s">
        <v>1073</v>
      </c>
      <c r="B578" s="338" t="s">
        <v>1074</v>
      </c>
      <c r="C578" s="378">
        <v>7193</v>
      </c>
      <c r="D578" s="378">
        <v>7659</v>
      </c>
      <c r="E578" s="342">
        <v>0.065</v>
      </c>
      <c r="F578" s="309" t="str">
        <f t="shared" si="25"/>
        <v>是</v>
      </c>
      <c r="G578" s="185" t="str">
        <f t="shared" si="26"/>
        <v>项</v>
      </c>
    </row>
    <row r="579" ht="36" customHeight="1" spans="1:7">
      <c r="A579" s="477" t="s">
        <v>1075</v>
      </c>
      <c r="B579" s="338" t="s">
        <v>1076</v>
      </c>
      <c r="C579" s="378"/>
      <c r="D579" s="378"/>
      <c r="E579" s="342"/>
      <c r="F579" s="309" t="str">
        <f t="shared" si="25"/>
        <v>否</v>
      </c>
      <c r="G579" s="185" t="str">
        <f t="shared" si="26"/>
        <v>项</v>
      </c>
    </row>
    <row r="580" ht="36" customHeight="1" spans="1:7">
      <c r="A580" s="477" t="s">
        <v>1077</v>
      </c>
      <c r="B580" s="338" t="s">
        <v>1078</v>
      </c>
      <c r="C580" s="378">
        <v>10431</v>
      </c>
      <c r="D580" s="378">
        <v>10721</v>
      </c>
      <c r="E580" s="342">
        <v>0.028</v>
      </c>
      <c r="F580" s="309" t="str">
        <f t="shared" si="25"/>
        <v>是</v>
      </c>
      <c r="G580" s="185" t="str">
        <f t="shared" si="26"/>
        <v>项</v>
      </c>
    </row>
    <row r="581" ht="36" customHeight="1" spans="1:7">
      <c r="A581" s="477" t="s">
        <v>1079</v>
      </c>
      <c r="B581" s="338" t="s">
        <v>1080</v>
      </c>
      <c r="C581" s="378">
        <v>4475</v>
      </c>
      <c r="D581" s="378">
        <v>1500</v>
      </c>
      <c r="E581" s="342">
        <v>-0.665</v>
      </c>
      <c r="F581" s="309" t="str">
        <f t="shared" si="25"/>
        <v>是</v>
      </c>
      <c r="G581" s="185" t="str">
        <f t="shared" si="26"/>
        <v>项</v>
      </c>
    </row>
    <row r="582" ht="36" customHeight="1" spans="1:7">
      <c r="A582" s="477" t="s">
        <v>1081</v>
      </c>
      <c r="B582" s="338" t="s">
        <v>1082</v>
      </c>
      <c r="C582" s="378">
        <v>6470</v>
      </c>
      <c r="D582" s="378">
        <v>9848</v>
      </c>
      <c r="E582" s="342">
        <v>0.522</v>
      </c>
      <c r="F582" s="309" t="str">
        <f t="shared" si="25"/>
        <v>是</v>
      </c>
      <c r="G582" s="185" t="str">
        <f t="shared" si="26"/>
        <v>项</v>
      </c>
    </row>
    <row r="583" ht="36" customHeight="1" spans="1:7">
      <c r="A583" s="479">
        <v>2080508</v>
      </c>
      <c r="B583" s="487" t="s">
        <v>1083</v>
      </c>
      <c r="C583" s="378">
        <v>0</v>
      </c>
      <c r="D583" s="378">
        <v>0</v>
      </c>
      <c r="E583" s="342" t="str">
        <f>IF(C583&gt;0,D583/C583-1,IF(C583&lt;0,-(D583/C583-1),""))</f>
        <v/>
      </c>
      <c r="F583" s="309" t="str">
        <f t="shared" si="25"/>
        <v>否</v>
      </c>
      <c r="G583" s="185" t="str">
        <f t="shared" si="26"/>
        <v>项</v>
      </c>
    </row>
    <row r="584" ht="36" customHeight="1" spans="1:7">
      <c r="A584" s="477" t="s">
        <v>1084</v>
      </c>
      <c r="B584" s="338" t="s">
        <v>1085</v>
      </c>
      <c r="C584" s="378">
        <v>215</v>
      </c>
      <c r="D584" s="378">
        <v>3</v>
      </c>
      <c r="E584" s="342">
        <v>-0.986</v>
      </c>
      <c r="F584" s="309" t="str">
        <f t="shared" si="25"/>
        <v>是</v>
      </c>
      <c r="G584" s="185" t="str">
        <f t="shared" si="26"/>
        <v>项</v>
      </c>
    </row>
    <row r="585" ht="36" customHeight="1" spans="1:7">
      <c r="A585" s="476" t="s">
        <v>1086</v>
      </c>
      <c r="B585" s="334" t="s">
        <v>1087</v>
      </c>
      <c r="C585" s="374">
        <f>SUM(C586:C588)</f>
        <v>0</v>
      </c>
      <c r="D585" s="374">
        <v>8</v>
      </c>
      <c r="E585" s="347" t="str">
        <f>IF(C585&gt;0,D585/C585-1,IF(C585&lt;0,-(D585/C585-1),""))</f>
        <v/>
      </c>
      <c r="F585" s="309" t="str">
        <f t="shared" si="25"/>
        <v>是</v>
      </c>
      <c r="G585" s="185" t="str">
        <f t="shared" si="26"/>
        <v>款</v>
      </c>
    </row>
    <row r="586" ht="36" customHeight="1" spans="1:7">
      <c r="A586" s="477" t="s">
        <v>1088</v>
      </c>
      <c r="B586" s="338" t="s">
        <v>1089</v>
      </c>
      <c r="C586" s="378">
        <v>0</v>
      </c>
      <c r="D586" s="378">
        <v>0</v>
      </c>
      <c r="E586" s="342" t="str">
        <f>IF(C586&gt;0,D586/C586-1,IF(C586&lt;0,-(D586/C586-1),""))</f>
        <v/>
      </c>
      <c r="F586" s="309" t="str">
        <f t="shared" ref="F586:F649" si="27">IF(LEN(A586)=3,"是",IF(B586&lt;&gt;"",IF(SUM(C586:D586)&lt;&gt;0,"是","否"),"是"))</f>
        <v>否</v>
      </c>
      <c r="G586" s="185" t="str">
        <f t="shared" ref="G586:G649" si="28">IF(LEN(A586)=3,"类",IF(LEN(A586)=5,"款","项"))</f>
        <v>项</v>
      </c>
    </row>
    <row r="587" ht="36" customHeight="1" spans="1:7">
      <c r="A587" s="477" t="s">
        <v>1090</v>
      </c>
      <c r="B587" s="338" t="s">
        <v>1091</v>
      </c>
      <c r="C587" s="378">
        <v>0</v>
      </c>
      <c r="D587" s="378">
        <v>0</v>
      </c>
      <c r="E587" s="342" t="str">
        <f>IF(C587&gt;0,D587/C587-1,IF(C587&lt;0,-(D587/C587-1),""))</f>
        <v/>
      </c>
      <c r="F587" s="309" t="str">
        <f t="shared" si="27"/>
        <v>否</v>
      </c>
      <c r="G587" s="185" t="str">
        <f t="shared" si="28"/>
        <v>项</v>
      </c>
    </row>
    <row r="588" ht="36" customHeight="1" spans="1:7">
      <c r="A588" s="477" t="s">
        <v>1092</v>
      </c>
      <c r="B588" s="338" t="s">
        <v>1093</v>
      </c>
      <c r="C588" s="378">
        <v>0</v>
      </c>
      <c r="D588" s="378">
        <v>8</v>
      </c>
      <c r="E588" s="342" t="str">
        <f>IF(C588&gt;0,D588/C588-1,IF(C588&lt;0,-(D588/C588-1),""))</f>
        <v/>
      </c>
      <c r="F588" s="309" t="str">
        <f t="shared" si="27"/>
        <v>是</v>
      </c>
      <c r="G588" s="185" t="str">
        <f t="shared" si="28"/>
        <v>项</v>
      </c>
    </row>
    <row r="589" ht="36" customHeight="1" spans="1:7">
      <c r="A589" s="476" t="s">
        <v>1094</v>
      </c>
      <c r="B589" s="334" t="s">
        <v>1095</v>
      </c>
      <c r="C589" s="374">
        <v>3974</v>
      </c>
      <c r="D589" s="374">
        <v>4381</v>
      </c>
      <c r="E589" s="347">
        <v>0.102</v>
      </c>
      <c r="F589" s="309" t="str">
        <f t="shared" si="27"/>
        <v>是</v>
      </c>
      <c r="G589" s="185" t="str">
        <f t="shared" si="28"/>
        <v>款</v>
      </c>
    </row>
    <row r="590" ht="36" customHeight="1" spans="1:7">
      <c r="A590" s="477" t="s">
        <v>1096</v>
      </c>
      <c r="B590" s="338" t="s">
        <v>1097</v>
      </c>
      <c r="C590" s="378"/>
      <c r="D590" s="378"/>
      <c r="E590" s="342"/>
      <c r="F590" s="309" t="str">
        <f t="shared" si="27"/>
        <v>否</v>
      </c>
      <c r="G590" s="185" t="str">
        <f t="shared" si="28"/>
        <v>项</v>
      </c>
    </row>
    <row r="591" ht="36" customHeight="1" spans="1:7">
      <c r="A591" s="477" t="s">
        <v>1098</v>
      </c>
      <c r="B591" s="338" t="s">
        <v>1099</v>
      </c>
      <c r="C591" s="378">
        <v>0</v>
      </c>
      <c r="D591" s="378">
        <v>0</v>
      </c>
      <c r="E591" s="342" t="str">
        <f>IF(C591&gt;0,D591/C591-1,IF(C591&lt;0,-(D591/C591-1),""))</f>
        <v/>
      </c>
      <c r="F591" s="309" t="str">
        <f t="shared" si="27"/>
        <v>否</v>
      </c>
      <c r="G591" s="185" t="str">
        <f t="shared" si="28"/>
        <v>项</v>
      </c>
    </row>
    <row r="592" ht="36" customHeight="1" spans="1:7">
      <c r="A592" s="477" t="s">
        <v>1100</v>
      </c>
      <c r="B592" s="338" t="s">
        <v>1101</v>
      </c>
      <c r="C592" s="378">
        <v>66</v>
      </c>
      <c r="D592" s="378">
        <v>60</v>
      </c>
      <c r="E592" s="342">
        <v>-0.091</v>
      </c>
      <c r="F592" s="309" t="str">
        <f t="shared" si="27"/>
        <v>是</v>
      </c>
      <c r="G592" s="185" t="str">
        <f t="shared" si="28"/>
        <v>项</v>
      </c>
    </row>
    <row r="593" ht="36" customHeight="1" spans="1:7">
      <c r="A593" s="477" t="s">
        <v>1102</v>
      </c>
      <c r="B593" s="338" t="s">
        <v>1103</v>
      </c>
      <c r="C593" s="378">
        <v>1973</v>
      </c>
      <c r="D593" s="378">
        <v>2020</v>
      </c>
      <c r="E593" s="342">
        <v>0.024</v>
      </c>
      <c r="F593" s="309" t="str">
        <f t="shared" si="27"/>
        <v>是</v>
      </c>
      <c r="G593" s="185" t="str">
        <f t="shared" si="28"/>
        <v>项</v>
      </c>
    </row>
    <row r="594" ht="36" customHeight="1" spans="1:7">
      <c r="A594" s="477" t="s">
        <v>1104</v>
      </c>
      <c r="B594" s="338" t="s">
        <v>1105</v>
      </c>
      <c r="C594" s="378">
        <v>0</v>
      </c>
      <c r="D594" s="378">
        <v>0</v>
      </c>
      <c r="E594" s="342" t="str">
        <f>IF(C594&gt;0,D594/C594-1,IF(C594&lt;0,-(D594/C594-1),""))</f>
        <v/>
      </c>
      <c r="F594" s="309" t="str">
        <f t="shared" si="27"/>
        <v>否</v>
      </c>
      <c r="G594" s="185" t="str">
        <f t="shared" si="28"/>
        <v>项</v>
      </c>
    </row>
    <row r="595" ht="36" customHeight="1" spans="1:7">
      <c r="A595" s="477" t="s">
        <v>1106</v>
      </c>
      <c r="B595" s="338" t="s">
        <v>1107</v>
      </c>
      <c r="C595" s="378">
        <v>104</v>
      </c>
      <c r="D595" s="378">
        <v>151</v>
      </c>
      <c r="E595" s="342">
        <v>0.452</v>
      </c>
      <c r="F595" s="309" t="str">
        <f t="shared" si="27"/>
        <v>是</v>
      </c>
      <c r="G595" s="185" t="str">
        <f t="shared" si="28"/>
        <v>项</v>
      </c>
    </row>
    <row r="596" ht="36" customHeight="1" spans="1:7">
      <c r="A596" s="477" t="s">
        <v>1108</v>
      </c>
      <c r="B596" s="338" t="s">
        <v>1109</v>
      </c>
      <c r="C596" s="378">
        <v>14</v>
      </c>
      <c r="D596" s="378">
        <v>20</v>
      </c>
      <c r="E596" s="342">
        <v>0.429</v>
      </c>
      <c r="F596" s="309" t="str">
        <f t="shared" si="27"/>
        <v>是</v>
      </c>
      <c r="G596" s="185" t="str">
        <f t="shared" si="28"/>
        <v>项</v>
      </c>
    </row>
    <row r="597" ht="36" customHeight="1" spans="1:7">
      <c r="A597" s="477" t="s">
        <v>1110</v>
      </c>
      <c r="B597" s="338" t="s">
        <v>1111</v>
      </c>
      <c r="C597" s="378">
        <v>0</v>
      </c>
      <c r="D597" s="378">
        <v>0</v>
      </c>
      <c r="E597" s="342" t="str">
        <f>IF(C597&gt;0,D597/C597-1,IF(C597&lt;0,-(D597/C597-1),""))</f>
        <v/>
      </c>
      <c r="F597" s="309" t="str">
        <f t="shared" si="27"/>
        <v>否</v>
      </c>
      <c r="G597" s="185" t="str">
        <f t="shared" si="28"/>
        <v>项</v>
      </c>
    </row>
    <row r="598" ht="36" customHeight="1" spans="1:7">
      <c r="A598" s="477" t="s">
        <v>1112</v>
      </c>
      <c r="B598" s="338" t="s">
        <v>1113</v>
      </c>
      <c r="C598" s="378">
        <v>1817</v>
      </c>
      <c r="D598" s="378">
        <v>2130</v>
      </c>
      <c r="E598" s="342">
        <v>0.172</v>
      </c>
      <c r="F598" s="309" t="str">
        <f t="shared" si="27"/>
        <v>是</v>
      </c>
      <c r="G598" s="185" t="str">
        <f t="shared" si="28"/>
        <v>项</v>
      </c>
    </row>
    <row r="599" ht="36" customHeight="1" spans="1:7">
      <c r="A599" s="476" t="s">
        <v>1114</v>
      </c>
      <c r="B599" s="334" t="s">
        <v>1115</v>
      </c>
      <c r="C599" s="374">
        <v>2676</v>
      </c>
      <c r="D599" s="374">
        <v>2809</v>
      </c>
      <c r="E599" s="347">
        <v>0.05</v>
      </c>
      <c r="F599" s="309" t="str">
        <f t="shared" si="27"/>
        <v>是</v>
      </c>
      <c r="G599" s="185" t="str">
        <f t="shared" si="28"/>
        <v>款</v>
      </c>
    </row>
    <row r="600" ht="36" customHeight="1" spans="1:7">
      <c r="A600" s="477" t="s">
        <v>1116</v>
      </c>
      <c r="B600" s="338" t="s">
        <v>1117</v>
      </c>
      <c r="C600" s="378">
        <v>1325</v>
      </c>
      <c r="D600" s="378">
        <v>1303</v>
      </c>
      <c r="E600" s="342">
        <v>-0.017</v>
      </c>
      <c r="F600" s="309" t="str">
        <f t="shared" si="27"/>
        <v>是</v>
      </c>
      <c r="G600" s="185" t="str">
        <f t="shared" si="28"/>
        <v>项</v>
      </c>
    </row>
    <row r="601" ht="36" customHeight="1" spans="1:7">
      <c r="A601" s="477" t="s">
        <v>1118</v>
      </c>
      <c r="B601" s="338" t="s">
        <v>1119</v>
      </c>
      <c r="C601" s="378">
        <v>117</v>
      </c>
      <c r="D601" s="378">
        <v>188</v>
      </c>
      <c r="E601" s="342">
        <v>0.607</v>
      </c>
      <c r="F601" s="309" t="str">
        <f t="shared" si="27"/>
        <v>是</v>
      </c>
      <c r="G601" s="185" t="str">
        <f t="shared" si="28"/>
        <v>项</v>
      </c>
    </row>
    <row r="602" ht="36" customHeight="1" spans="1:7">
      <c r="A602" s="477" t="s">
        <v>1120</v>
      </c>
      <c r="B602" s="338" t="s">
        <v>1121</v>
      </c>
      <c r="C602" s="378">
        <v>891</v>
      </c>
      <c r="D602" s="378">
        <v>913</v>
      </c>
      <c r="E602" s="342">
        <v>0.025</v>
      </c>
      <c r="F602" s="309" t="str">
        <f t="shared" si="27"/>
        <v>是</v>
      </c>
      <c r="G602" s="185" t="str">
        <f t="shared" si="28"/>
        <v>项</v>
      </c>
    </row>
    <row r="603" s="442" customFormat="1" ht="36" customHeight="1" spans="1:7">
      <c r="A603" s="477" t="s">
        <v>1122</v>
      </c>
      <c r="B603" s="338" t="s">
        <v>1123</v>
      </c>
      <c r="C603" s="378"/>
      <c r="D603" s="378"/>
      <c r="E603" s="342"/>
      <c r="F603" s="309" t="str">
        <f t="shared" si="27"/>
        <v>否</v>
      </c>
      <c r="G603" s="185" t="str">
        <f t="shared" si="28"/>
        <v>项</v>
      </c>
    </row>
    <row r="604" ht="36" customHeight="1" spans="1:7">
      <c r="A604" s="477" t="s">
        <v>1124</v>
      </c>
      <c r="B604" s="338" t="s">
        <v>1125</v>
      </c>
      <c r="C604" s="378">
        <v>164</v>
      </c>
      <c r="D604" s="378">
        <v>233</v>
      </c>
      <c r="E604" s="342">
        <v>0.421</v>
      </c>
      <c r="F604" s="309" t="str">
        <f t="shared" si="27"/>
        <v>是</v>
      </c>
      <c r="G604" s="185" t="str">
        <f t="shared" si="28"/>
        <v>项</v>
      </c>
    </row>
    <row r="605" ht="36" customHeight="1" spans="1:7">
      <c r="A605" s="477" t="s">
        <v>1126</v>
      </c>
      <c r="B605" s="338" t="s">
        <v>1127</v>
      </c>
      <c r="C605" s="378">
        <v>164</v>
      </c>
      <c r="D605" s="378">
        <v>168</v>
      </c>
      <c r="E605" s="342">
        <v>0.024</v>
      </c>
      <c r="F605" s="309" t="str">
        <f t="shared" si="27"/>
        <v>是</v>
      </c>
      <c r="G605" s="185" t="str">
        <f t="shared" si="28"/>
        <v>项</v>
      </c>
    </row>
    <row r="606" ht="36" customHeight="1" spans="1:7">
      <c r="A606" s="477" t="s">
        <v>1128</v>
      </c>
      <c r="B606" s="338" t="s">
        <v>1129</v>
      </c>
      <c r="C606" s="378">
        <v>15</v>
      </c>
      <c r="D606" s="378">
        <v>4</v>
      </c>
      <c r="E606" s="342">
        <v>-0.733</v>
      </c>
      <c r="F606" s="309" t="str">
        <f t="shared" si="27"/>
        <v>是</v>
      </c>
      <c r="G606" s="185" t="str">
        <f t="shared" si="28"/>
        <v>项</v>
      </c>
    </row>
    <row r="607" ht="36" customHeight="1" spans="1:7">
      <c r="A607" s="476" t="s">
        <v>1130</v>
      </c>
      <c r="B607" s="334" t="s">
        <v>1131</v>
      </c>
      <c r="C607" s="374">
        <v>225</v>
      </c>
      <c r="D607" s="374">
        <v>470</v>
      </c>
      <c r="E607" s="347">
        <v>1.089</v>
      </c>
      <c r="F607" s="309" t="str">
        <f t="shared" si="27"/>
        <v>是</v>
      </c>
      <c r="G607" s="185" t="str">
        <f t="shared" si="28"/>
        <v>款</v>
      </c>
    </row>
    <row r="608" s="442" customFormat="1" ht="36" customHeight="1" spans="1:7">
      <c r="A608" s="477" t="s">
        <v>1132</v>
      </c>
      <c r="B608" s="338" t="s">
        <v>1133</v>
      </c>
      <c r="C608" s="378">
        <v>105</v>
      </c>
      <c r="D608" s="378">
        <v>287</v>
      </c>
      <c r="E608" s="342">
        <v>1.733</v>
      </c>
      <c r="F608" s="309" t="str">
        <f t="shared" si="27"/>
        <v>是</v>
      </c>
      <c r="G608" s="185" t="str">
        <f t="shared" si="28"/>
        <v>项</v>
      </c>
    </row>
    <row r="609" ht="36" customHeight="1" spans="1:7">
      <c r="A609" s="477" t="s">
        <v>1134</v>
      </c>
      <c r="B609" s="338" t="s">
        <v>1135</v>
      </c>
      <c r="C609" s="378">
        <v>35</v>
      </c>
      <c r="D609" s="378">
        <v>68</v>
      </c>
      <c r="E609" s="342">
        <v>0.943</v>
      </c>
      <c r="F609" s="309" t="str">
        <f t="shared" si="27"/>
        <v>是</v>
      </c>
      <c r="G609" s="185" t="str">
        <f t="shared" si="28"/>
        <v>项</v>
      </c>
    </row>
    <row r="610" ht="36" customHeight="1" spans="1:7">
      <c r="A610" s="477" t="s">
        <v>1136</v>
      </c>
      <c r="B610" s="338" t="s">
        <v>1137</v>
      </c>
      <c r="C610" s="378">
        <v>3</v>
      </c>
      <c r="D610" s="378">
        <v>0</v>
      </c>
      <c r="E610" s="342">
        <v>-1</v>
      </c>
      <c r="F610" s="309" t="str">
        <f t="shared" si="27"/>
        <v>是</v>
      </c>
      <c r="G610" s="185" t="str">
        <f t="shared" si="28"/>
        <v>项</v>
      </c>
    </row>
    <row r="611" ht="36" customHeight="1" spans="1:7">
      <c r="A611" s="477" t="s">
        <v>1138</v>
      </c>
      <c r="B611" s="338" t="s">
        <v>1139</v>
      </c>
      <c r="C611" s="378">
        <v>4</v>
      </c>
      <c r="D611" s="378">
        <v>20</v>
      </c>
      <c r="E611" s="342">
        <v>4</v>
      </c>
      <c r="F611" s="309" t="str">
        <f t="shared" si="27"/>
        <v>是</v>
      </c>
      <c r="G611" s="185" t="str">
        <f t="shared" si="28"/>
        <v>项</v>
      </c>
    </row>
    <row r="612" ht="36" customHeight="1" spans="1:7">
      <c r="A612" s="477" t="s">
        <v>1140</v>
      </c>
      <c r="B612" s="338" t="s">
        <v>1141</v>
      </c>
      <c r="C612" s="378">
        <v>78</v>
      </c>
      <c r="D612" s="378">
        <v>91</v>
      </c>
      <c r="E612" s="342">
        <v>0.167</v>
      </c>
      <c r="F612" s="309" t="str">
        <f t="shared" si="27"/>
        <v>是</v>
      </c>
      <c r="G612" s="185" t="str">
        <f t="shared" si="28"/>
        <v>项</v>
      </c>
    </row>
    <row r="613" ht="36" customHeight="1" spans="1:7">
      <c r="A613" s="477" t="s">
        <v>1142</v>
      </c>
      <c r="B613" s="338" t="s">
        <v>1143</v>
      </c>
      <c r="C613" s="378"/>
      <c r="D613" s="378">
        <v>4</v>
      </c>
      <c r="E613" s="342"/>
      <c r="F613" s="309" t="str">
        <f t="shared" si="27"/>
        <v>是</v>
      </c>
      <c r="G613" s="185" t="str">
        <f t="shared" si="28"/>
        <v>项</v>
      </c>
    </row>
    <row r="614" ht="36" customHeight="1" spans="1:7">
      <c r="A614" s="476" t="s">
        <v>1144</v>
      </c>
      <c r="B614" s="334" t="s">
        <v>1145</v>
      </c>
      <c r="C614" s="374">
        <v>609</v>
      </c>
      <c r="D614" s="374">
        <v>742</v>
      </c>
      <c r="E614" s="347">
        <v>0.218</v>
      </c>
      <c r="F614" s="309" t="str">
        <f t="shared" si="27"/>
        <v>是</v>
      </c>
      <c r="G614" s="185" t="str">
        <f t="shared" si="28"/>
        <v>款</v>
      </c>
    </row>
    <row r="615" ht="36" customHeight="1" spans="1:7">
      <c r="A615" s="477" t="s">
        <v>1146</v>
      </c>
      <c r="B615" s="338" t="s">
        <v>1147</v>
      </c>
      <c r="C615" s="378">
        <v>76</v>
      </c>
      <c r="D615" s="378">
        <v>101</v>
      </c>
      <c r="E615" s="342">
        <v>0.329</v>
      </c>
      <c r="F615" s="309" t="str">
        <f t="shared" si="27"/>
        <v>是</v>
      </c>
      <c r="G615" s="185" t="str">
        <f t="shared" si="28"/>
        <v>项</v>
      </c>
    </row>
    <row r="616" ht="36" customHeight="1" spans="1:7">
      <c r="A616" s="477" t="s">
        <v>1148</v>
      </c>
      <c r="B616" s="338" t="s">
        <v>1149</v>
      </c>
      <c r="C616" s="378">
        <v>281</v>
      </c>
      <c r="D616" s="378">
        <v>417</v>
      </c>
      <c r="E616" s="342">
        <v>0.484</v>
      </c>
      <c r="F616" s="309" t="str">
        <f t="shared" si="27"/>
        <v>是</v>
      </c>
      <c r="G616" s="185" t="str">
        <f t="shared" si="28"/>
        <v>项</v>
      </c>
    </row>
    <row r="617" ht="36" customHeight="1" spans="1:7">
      <c r="A617" s="477" t="s">
        <v>1150</v>
      </c>
      <c r="B617" s="338" t="s">
        <v>1151</v>
      </c>
      <c r="C617" s="378"/>
      <c r="D617" s="378"/>
      <c r="E617" s="342"/>
      <c r="F617" s="309" t="str">
        <f t="shared" si="27"/>
        <v>否</v>
      </c>
      <c r="G617" s="185" t="str">
        <f t="shared" si="28"/>
        <v>项</v>
      </c>
    </row>
    <row r="618" ht="36" customHeight="1" spans="1:7">
      <c r="A618" s="477" t="s">
        <v>1152</v>
      </c>
      <c r="B618" s="338" t="s">
        <v>1153</v>
      </c>
      <c r="C618" s="378">
        <v>54</v>
      </c>
      <c r="D618" s="378">
        <v>23</v>
      </c>
      <c r="E618" s="342">
        <v>-0.574</v>
      </c>
      <c r="F618" s="309" t="str">
        <f t="shared" si="27"/>
        <v>是</v>
      </c>
      <c r="G618" s="185" t="str">
        <f t="shared" si="28"/>
        <v>项</v>
      </c>
    </row>
    <row r="619" ht="36" customHeight="1" spans="1:7">
      <c r="A619" s="477" t="s">
        <v>1154</v>
      </c>
      <c r="B619" s="338" t="s">
        <v>1155</v>
      </c>
      <c r="C619" s="378">
        <v>198</v>
      </c>
      <c r="D619" s="378">
        <v>197</v>
      </c>
      <c r="E619" s="342">
        <v>-0.005</v>
      </c>
      <c r="F619" s="309" t="str">
        <f t="shared" si="27"/>
        <v>是</v>
      </c>
      <c r="G619" s="185" t="str">
        <f t="shared" si="28"/>
        <v>项</v>
      </c>
    </row>
    <row r="620" ht="36" customHeight="1" spans="1:7">
      <c r="A620" s="477" t="s">
        <v>1156</v>
      </c>
      <c r="B620" s="338" t="s">
        <v>1157</v>
      </c>
      <c r="C620" s="378">
        <v>0</v>
      </c>
      <c r="D620" s="378">
        <v>0</v>
      </c>
      <c r="E620" s="342" t="str">
        <f>IF(C620&gt;0,D620/C620-1,IF(C620&lt;0,-(D620/C620-1),""))</f>
        <v/>
      </c>
      <c r="F620" s="309" t="str">
        <f t="shared" si="27"/>
        <v>否</v>
      </c>
      <c r="G620" s="185" t="str">
        <f t="shared" si="28"/>
        <v>项</v>
      </c>
    </row>
    <row r="621" ht="36" customHeight="1" spans="1:7">
      <c r="A621" s="477" t="s">
        <v>1158</v>
      </c>
      <c r="B621" s="338" t="s">
        <v>1159</v>
      </c>
      <c r="C621" s="378">
        <v>0</v>
      </c>
      <c r="D621" s="378">
        <v>4</v>
      </c>
      <c r="E621" s="342" t="s">
        <v>517</v>
      </c>
      <c r="F621" s="309" t="str">
        <f t="shared" si="27"/>
        <v>是</v>
      </c>
      <c r="G621" s="185" t="str">
        <f t="shared" si="28"/>
        <v>项</v>
      </c>
    </row>
    <row r="622" ht="36" customHeight="1" spans="1:7">
      <c r="A622" s="476" t="s">
        <v>1160</v>
      </c>
      <c r="B622" s="334" t="s">
        <v>1161</v>
      </c>
      <c r="C622" s="374">
        <v>635</v>
      </c>
      <c r="D622" s="374">
        <v>663</v>
      </c>
      <c r="E622" s="347">
        <v>0.044</v>
      </c>
      <c r="F622" s="309" t="str">
        <f t="shared" si="27"/>
        <v>是</v>
      </c>
      <c r="G622" s="185" t="str">
        <f t="shared" si="28"/>
        <v>款</v>
      </c>
    </row>
    <row r="623" ht="36" customHeight="1" spans="1:7">
      <c r="A623" s="477" t="s">
        <v>1162</v>
      </c>
      <c r="B623" s="338" t="s">
        <v>143</v>
      </c>
      <c r="C623" s="378">
        <v>84</v>
      </c>
      <c r="D623" s="378">
        <v>72</v>
      </c>
      <c r="E623" s="342">
        <v>-0.143</v>
      </c>
      <c r="F623" s="309" t="str">
        <f t="shared" si="27"/>
        <v>是</v>
      </c>
      <c r="G623" s="185" t="str">
        <f t="shared" si="28"/>
        <v>项</v>
      </c>
    </row>
    <row r="624" ht="36" customHeight="1" spans="1:7">
      <c r="A624" s="477" t="s">
        <v>1163</v>
      </c>
      <c r="B624" s="338" t="s">
        <v>145</v>
      </c>
      <c r="C624" s="378">
        <v>22</v>
      </c>
      <c r="D624" s="378">
        <v>23</v>
      </c>
      <c r="E624" s="342">
        <v>0.045</v>
      </c>
      <c r="F624" s="309" t="str">
        <f t="shared" si="27"/>
        <v>是</v>
      </c>
      <c r="G624" s="185" t="str">
        <f t="shared" si="28"/>
        <v>项</v>
      </c>
    </row>
    <row r="625" ht="36" customHeight="1" spans="1:7">
      <c r="A625" s="477" t="s">
        <v>1164</v>
      </c>
      <c r="B625" s="338" t="s">
        <v>147</v>
      </c>
      <c r="C625" s="378"/>
      <c r="D625" s="378"/>
      <c r="E625" s="342"/>
      <c r="F625" s="309" t="str">
        <f t="shared" si="27"/>
        <v>否</v>
      </c>
      <c r="G625" s="185" t="str">
        <f t="shared" si="28"/>
        <v>项</v>
      </c>
    </row>
    <row r="626" ht="36" customHeight="1" spans="1:7">
      <c r="A626" s="477" t="s">
        <v>1165</v>
      </c>
      <c r="B626" s="338" t="s">
        <v>1166</v>
      </c>
      <c r="C626" s="378">
        <v>36</v>
      </c>
      <c r="D626" s="378">
        <v>32</v>
      </c>
      <c r="E626" s="342">
        <v>-0.111</v>
      </c>
      <c r="F626" s="309" t="str">
        <f t="shared" si="27"/>
        <v>是</v>
      </c>
      <c r="G626" s="185" t="str">
        <f t="shared" si="28"/>
        <v>项</v>
      </c>
    </row>
    <row r="627" ht="36" customHeight="1" spans="1:7">
      <c r="A627" s="477" t="s">
        <v>1167</v>
      </c>
      <c r="B627" s="338" t="s">
        <v>1168</v>
      </c>
      <c r="C627" s="378">
        <v>90</v>
      </c>
      <c r="D627" s="378">
        <v>23</v>
      </c>
      <c r="E627" s="342">
        <v>-0.744</v>
      </c>
      <c r="F627" s="309" t="str">
        <f t="shared" si="27"/>
        <v>是</v>
      </c>
      <c r="G627" s="185" t="str">
        <f t="shared" si="28"/>
        <v>项</v>
      </c>
    </row>
    <row r="628" ht="36" customHeight="1" spans="1:7">
      <c r="A628" s="477" t="s">
        <v>1169</v>
      </c>
      <c r="B628" s="338" t="s">
        <v>1170</v>
      </c>
      <c r="C628" s="378"/>
      <c r="D628" s="378"/>
      <c r="E628" s="342"/>
      <c r="F628" s="309" t="str">
        <f t="shared" si="27"/>
        <v>否</v>
      </c>
      <c r="G628" s="185" t="str">
        <f t="shared" si="28"/>
        <v>项</v>
      </c>
    </row>
    <row r="629" ht="36" customHeight="1" spans="1:7">
      <c r="A629" s="477" t="s">
        <v>1171</v>
      </c>
      <c r="B629" s="338" t="s">
        <v>1172</v>
      </c>
      <c r="C629" s="378">
        <v>391</v>
      </c>
      <c r="D629" s="378">
        <v>513</v>
      </c>
      <c r="E629" s="342">
        <v>0.312</v>
      </c>
      <c r="F629" s="309" t="str">
        <f t="shared" si="27"/>
        <v>是</v>
      </c>
      <c r="G629" s="185" t="str">
        <f t="shared" si="28"/>
        <v>项</v>
      </c>
    </row>
    <row r="630" ht="36" customHeight="1" spans="1:7">
      <c r="A630" s="477" t="s">
        <v>1173</v>
      </c>
      <c r="B630" s="338" t="s">
        <v>1174</v>
      </c>
      <c r="C630" s="378">
        <v>12</v>
      </c>
      <c r="D630" s="378">
        <v>0</v>
      </c>
      <c r="E630" s="342">
        <v>-1</v>
      </c>
      <c r="F630" s="309" t="str">
        <f t="shared" si="27"/>
        <v>是</v>
      </c>
      <c r="G630" s="185" t="str">
        <f t="shared" si="28"/>
        <v>项</v>
      </c>
    </row>
    <row r="631" ht="36" customHeight="1" spans="1:7">
      <c r="A631" s="476" t="s">
        <v>1175</v>
      </c>
      <c r="B631" s="334" t="s">
        <v>1176</v>
      </c>
      <c r="C631" s="374">
        <v>72</v>
      </c>
      <c r="D631" s="374">
        <v>68</v>
      </c>
      <c r="E631" s="347">
        <v>-0.056</v>
      </c>
      <c r="F631" s="309" t="str">
        <f t="shared" si="27"/>
        <v>是</v>
      </c>
      <c r="G631" s="185" t="str">
        <f t="shared" si="28"/>
        <v>款</v>
      </c>
    </row>
    <row r="632" ht="36" customHeight="1" spans="1:7">
      <c r="A632" s="477" t="s">
        <v>1177</v>
      </c>
      <c r="B632" s="338" t="s">
        <v>143</v>
      </c>
      <c r="C632" s="378">
        <v>72</v>
      </c>
      <c r="D632" s="378">
        <v>68</v>
      </c>
      <c r="E632" s="342">
        <v>-0.056</v>
      </c>
      <c r="F632" s="309" t="str">
        <f t="shared" si="27"/>
        <v>是</v>
      </c>
      <c r="G632" s="185" t="str">
        <f t="shared" si="28"/>
        <v>项</v>
      </c>
    </row>
    <row r="633" ht="36" customHeight="1" spans="1:7">
      <c r="A633" s="477" t="s">
        <v>1178</v>
      </c>
      <c r="B633" s="338" t="s">
        <v>145</v>
      </c>
      <c r="C633" s="378">
        <v>0</v>
      </c>
      <c r="D633" s="378">
        <v>0</v>
      </c>
      <c r="E633" s="342" t="str">
        <f>IF(C633&gt;0,D633/C633-1,IF(C633&lt;0,-(D633/C633-1),""))</f>
        <v/>
      </c>
      <c r="F633" s="309" t="str">
        <f t="shared" si="27"/>
        <v>否</v>
      </c>
      <c r="G633" s="185" t="str">
        <f t="shared" si="28"/>
        <v>项</v>
      </c>
    </row>
    <row r="634" ht="36" customHeight="1" spans="1:7">
      <c r="A634" s="477" t="s">
        <v>1179</v>
      </c>
      <c r="B634" s="338" t="s">
        <v>147</v>
      </c>
      <c r="C634" s="378">
        <v>0</v>
      </c>
      <c r="D634" s="378">
        <v>0</v>
      </c>
      <c r="E634" s="342" t="str">
        <f>IF(C634&gt;0,D634/C634-1,IF(C634&lt;0,-(D634/C634-1),""))</f>
        <v/>
      </c>
      <c r="F634" s="309" t="str">
        <f t="shared" si="27"/>
        <v>否</v>
      </c>
      <c r="G634" s="185" t="str">
        <f t="shared" si="28"/>
        <v>项</v>
      </c>
    </row>
    <row r="635" ht="36" customHeight="1" spans="1:7">
      <c r="A635" s="477" t="s">
        <v>1180</v>
      </c>
      <c r="B635" s="338" t="s">
        <v>1181</v>
      </c>
      <c r="C635" s="378"/>
      <c r="D635" s="378"/>
      <c r="E635" s="342"/>
      <c r="F635" s="309" t="str">
        <f t="shared" si="27"/>
        <v>否</v>
      </c>
      <c r="G635" s="185" t="str">
        <f t="shared" si="28"/>
        <v>项</v>
      </c>
    </row>
    <row r="636" ht="36" customHeight="1" spans="1:7">
      <c r="A636" s="476" t="s">
        <v>1182</v>
      </c>
      <c r="B636" s="334" t="s">
        <v>1183</v>
      </c>
      <c r="C636" s="374">
        <v>2741</v>
      </c>
      <c r="D636" s="374">
        <v>3532</v>
      </c>
      <c r="E636" s="347">
        <v>0.289</v>
      </c>
      <c r="F636" s="309" t="str">
        <f t="shared" si="27"/>
        <v>是</v>
      </c>
      <c r="G636" s="185" t="str">
        <f t="shared" si="28"/>
        <v>款</v>
      </c>
    </row>
    <row r="637" ht="36" customHeight="1" spans="1:7">
      <c r="A637" s="477" t="s">
        <v>1184</v>
      </c>
      <c r="B637" s="338" t="s">
        <v>1185</v>
      </c>
      <c r="C637" s="378">
        <v>548</v>
      </c>
      <c r="D637" s="378">
        <v>668</v>
      </c>
      <c r="E637" s="342">
        <v>0.219</v>
      </c>
      <c r="F637" s="309" t="str">
        <f t="shared" si="27"/>
        <v>是</v>
      </c>
      <c r="G637" s="185" t="str">
        <f t="shared" si="28"/>
        <v>项</v>
      </c>
    </row>
    <row r="638" ht="36" customHeight="1" spans="1:7">
      <c r="A638" s="477" t="s">
        <v>1186</v>
      </c>
      <c r="B638" s="338" t="s">
        <v>1187</v>
      </c>
      <c r="C638" s="378">
        <v>2193</v>
      </c>
      <c r="D638" s="378">
        <v>2864</v>
      </c>
      <c r="E638" s="342">
        <v>0.306</v>
      </c>
      <c r="F638" s="309" t="str">
        <f t="shared" si="27"/>
        <v>是</v>
      </c>
      <c r="G638" s="185" t="str">
        <f t="shared" si="28"/>
        <v>项</v>
      </c>
    </row>
    <row r="639" ht="36" customHeight="1" spans="1:7">
      <c r="A639" s="476" t="s">
        <v>1188</v>
      </c>
      <c r="B639" s="334" t="s">
        <v>1189</v>
      </c>
      <c r="C639" s="374">
        <v>933</v>
      </c>
      <c r="D639" s="374">
        <v>1085</v>
      </c>
      <c r="E639" s="347">
        <v>0.163</v>
      </c>
      <c r="F639" s="309" t="str">
        <f t="shared" si="27"/>
        <v>是</v>
      </c>
      <c r="G639" s="185" t="str">
        <f t="shared" si="28"/>
        <v>款</v>
      </c>
    </row>
    <row r="640" ht="36" customHeight="1" spans="1:7">
      <c r="A640" s="477" t="s">
        <v>1190</v>
      </c>
      <c r="B640" s="338" t="s">
        <v>1191</v>
      </c>
      <c r="C640" s="378">
        <v>865</v>
      </c>
      <c r="D640" s="378">
        <v>1005</v>
      </c>
      <c r="E640" s="342">
        <v>0.162</v>
      </c>
      <c r="F640" s="309" t="str">
        <f t="shared" si="27"/>
        <v>是</v>
      </c>
      <c r="G640" s="185" t="str">
        <f t="shared" si="28"/>
        <v>项</v>
      </c>
    </row>
    <row r="641" ht="36" customHeight="1" spans="1:7">
      <c r="A641" s="477" t="s">
        <v>1192</v>
      </c>
      <c r="B641" s="338" t="s">
        <v>1193</v>
      </c>
      <c r="C641" s="378">
        <v>68</v>
      </c>
      <c r="D641" s="378">
        <v>80</v>
      </c>
      <c r="E641" s="342">
        <v>0.176</v>
      </c>
      <c r="F641" s="309" t="str">
        <f t="shared" si="27"/>
        <v>是</v>
      </c>
      <c r="G641" s="185" t="str">
        <f t="shared" si="28"/>
        <v>项</v>
      </c>
    </row>
    <row r="642" ht="36" customHeight="1" spans="1:7">
      <c r="A642" s="476" t="s">
        <v>1194</v>
      </c>
      <c r="B642" s="334" t="s">
        <v>1195</v>
      </c>
      <c r="C642" s="374">
        <v>497</v>
      </c>
      <c r="D642" s="374">
        <v>686</v>
      </c>
      <c r="E642" s="347">
        <v>0.38</v>
      </c>
      <c r="F642" s="309" t="str">
        <f t="shared" si="27"/>
        <v>是</v>
      </c>
      <c r="G642" s="185" t="str">
        <f t="shared" si="28"/>
        <v>款</v>
      </c>
    </row>
    <row r="643" ht="36" customHeight="1" spans="1:7">
      <c r="A643" s="477" t="s">
        <v>1196</v>
      </c>
      <c r="B643" s="338" t="s">
        <v>1197</v>
      </c>
      <c r="C643" s="378">
        <v>98</v>
      </c>
      <c r="D643" s="378">
        <v>131</v>
      </c>
      <c r="E643" s="342">
        <v>0.337</v>
      </c>
      <c r="F643" s="309" t="str">
        <f t="shared" si="27"/>
        <v>是</v>
      </c>
      <c r="G643" s="185" t="str">
        <f t="shared" si="28"/>
        <v>项</v>
      </c>
    </row>
    <row r="644" ht="36" customHeight="1" spans="1:7">
      <c r="A644" s="477" t="s">
        <v>1198</v>
      </c>
      <c r="B644" s="338" t="s">
        <v>1199</v>
      </c>
      <c r="C644" s="378">
        <v>399</v>
      </c>
      <c r="D644" s="378">
        <v>555</v>
      </c>
      <c r="E644" s="342">
        <v>0.391</v>
      </c>
      <c r="F644" s="309" t="str">
        <f t="shared" si="27"/>
        <v>是</v>
      </c>
      <c r="G644" s="185" t="str">
        <f t="shared" si="28"/>
        <v>项</v>
      </c>
    </row>
    <row r="645" ht="36" customHeight="1" spans="1:7">
      <c r="A645" s="476" t="s">
        <v>1200</v>
      </c>
      <c r="B645" s="334" t="s">
        <v>1201</v>
      </c>
      <c r="C645" s="374">
        <f>SUM(C646:C647)</f>
        <v>0</v>
      </c>
      <c r="D645" s="374">
        <f>SUM(D646:D647)</f>
        <v>0</v>
      </c>
      <c r="E645" s="347" t="str">
        <f>IF(C645&gt;0,D645/C645-1,IF(C645&lt;0,-(D645/C645-1),""))</f>
        <v/>
      </c>
      <c r="F645" s="309" t="str">
        <f t="shared" si="27"/>
        <v>否</v>
      </c>
      <c r="G645" s="185" t="str">
        <f t="shared" si="28"/>
        <v>款</v>
      </c>
    </row>
    <row r="646" ht="36" customHeight="1" spans="1:7">
      <c r="A646" s="477" t="s">
        <v>1202</v>
      </c>
      <c r="B646" s="338" t="s">
        <v>1203</v>
      </c>
      <c r="C646" s="378">
        <v>0</v>
      </c>
      <c r="D646" s="378">
        <v>0</v>
      </c>
      <c r="E646" s="342" t="str">
        <f>IF(C646&gt;0,D646/C646-1,IF(C646&lt;0,-(D646/C646-1),""))</f>
        <v/>
      </c>
      <c r="F646" s="309" t="str">
        <f t="shared" si="27"/>
        <v>否</v>
      </c>
      <c r="G646" s="185" t="str">
        <f t="shared" si="28"/>
        <v>项</v>
      </c>
    </row>
    <row r="647" ht="36" customHeight="1" spans="1:7">
      <c r="A647" s="477" t="s">
        <v>1204</v>
      </c>
      <c r="B647" s="338" t="s">
        <v>1205</v>
      </c>
      <c r="C647" s="378">
        <v>0</v>
      </c>
      <c r="D647" s="378">
        <v>0</v>
      </c>
      <c r="E647" s="342" t="str">
        <f>IF(C647&gt;0,D647/C647-1,IF(C647&lt;0,-(D647/C647-1),""))</f>
        <v/>
      </c>
      <c r="F647" s="309" t="str">
        <f t="shared" si="27"/>
        <v>否</v>
      </c>
      <c r="G647" s="185" t="str">
        <f t="shared" si="28"/>
        <v>项</v>
      </c>
    </row>
    <row r="648" ht="36" customHeight="1" spans="1:7">
      <c r="A648" s="476" t="s">
        <v>1206</v>
      </c>
      <c r="B648" s="334" t="s">
        <v>1207</v>
      </c>
      <c r="C648" s="374">
        <v>15</v>
      </c>
      <c r="D648" s="374">
        <v>16</v>
      </c>
      <c r="E648" s="347">
        <v>0.067</v>
      </c>
      <c r="F648" s="309" t="str">
        <f t="shared" si="27"/>
        <v>是</v>
      </c>
      <c r="G648" s="185" t="str">
        <f t="shared" si="28"/>
        <v>款</v>
      </c>
    </row>
    <row r="649" ht="36" customHeight="1" spans="1:7">
      <c r="A649" s="477" t="s">
        <v>1208</v>
      </c>
      <c r="B649" s="338" t="s">
        <v>1209</v>
      </c>
      <c r="C649" s="378">
        <v>1</v>
      </c>
      <c r="D649" s="378">
        <v>2</v>
      </c>
      <c r="E649" s="342">
        <v>1</v>
      </c>
      <c r="F649" s="309" t="str">
        <f t="shared" si="27"/>
        <v>是</v>
      </c>
      <c r="G649" s="185" t="str">
        <f t="shared" si="28"/>
        <v>项</v>
      </c>
    </row>
    <row r="650" ht="36" customHeight="1" spans="1:7">
      <c r="A650" s="477" t="s">
        <v>1210</v>
      </c>
      <c r="B650" s="338" t="s">
        <v>1211</v>
      </c>
      <c r="C650" s="378">
        <v>14</v>
      </c>
      <c r="D650" s="378">
        <v>14</v>
      </c>
      <c r="E650" s="342">
        <v>0</v>
      </c>
      <c r="F650" s="309" t="str">
        <f t="shared" ref="F650:F713" si="29">IF(LEN(A650)=3,"是",IF(B650&lt;&gt;"",IF(SUM(C650:D650)&lt;&gt;0,"是","否"),"是"))</f>
        <v>是</v>
      </c>
      <c r="G650" s="185" t="str">
        <f t="shared" ref="G650:G713" si="30">IF(LEN(A650)=3,"类",IF(LEN(A650)=5,"款","项"))</f>
        <v>项</v>
      </c>
    </row>
    <row r="651" ht="36" customHeight="1" spans="1:7">
      <c r="A651" s="476" t="s">
        <v>1212</v>
      </c>
      <c r="B651" s="334" t="s">
        <v>1213</v>
      </c>
      <c r="C651" s="374">
        <v>6805</v>
      </c>
      <c r="D651" s="374">
        <v>7927</v>
      </c>
      <c r="E651" s="347">
        <v>0.165</v>
      </c>
      <c r="F651" s="309" t="str">
        <f t="shared" si="29"/>
        <v>是</v>
      </c>
      <c r="G651" s="185" t="str">
        <f t="shared" si="30"/>
        <v>款</v>
      </c>
    </row>
    <row r="652" ht="36" customHeight="1" spans="1:7">
      <c r="A652" s="477" t="s">
        <v>1214</v>
      </c>
      <c r="B652" s="338" t="s">
        <v>1215</v>
      </c>
      <c r="C652" s="378"/>
      <c r="D652" s="378"/>
      <c r="E652" s="342"/>
      <c r="F652" s="309" t="str">
        <f t="shared" si="29"/>
        <v>否</v>
      </c>
      <c r="G652" s="185" t="str">
        <f t="shared" si="30"/>
        <v>项</v>
      </c>
    </row>
    <row r="653" ht="36" customHeight="1" spans="1:7">
      <c r="A653" s="477" t="s">
        <v>1216</v>
      </c>
      <c r="B653" s="338" t="s">
        <v>1217</v>
      </c>
      <c r="C653" s="378">
        <v>6805</v>
      </c>
      <c r="D653" s="378">
        <v>7927</v>
      </c>
      <c r="E653" s="342">
        <v>0.165</v>
      </c>
      <c r="F653" s="309" t="str">
        <f t="shared" si="29"/>
        <v>是</v>
      </c>
      <c r="G653" s="185" t="str">
        <f t="shared" si="30"/>
        <v>项</v>
      </c>
    </row>
    <row r="654" ht="36" customHeight="1" spans="1:7">
      <c r="A654" s="477" t="s">
        <v>1218</v>
      </c>
      <c r="B654" s="338" t="s">
        <v>1219</v>
      </c>
      <c r="C654" s="378">
        <v>0</v>
      </c>
      <c r="D654" s="378">
        <v>0</v>
      </c>
      <c r="E654" s="342" t="str">
        <f t="shared" ref="E653:E659" si="31">IF(C654&gt;0,D654/C654-1,IF(C654&lt;0,-(D654/C654-1),""))</f>
        <v/>
      </c>
      <c r="F654" s="309" t="str">
        <f t="shared" si="29"/>
        <v>否</v>
      </c>
      <c r="G654" s="185" t="str">
        <f t="shared" si="30"/>
        <v>项</v>
      </c>
    </row>
    <row r="655" ht="36" customHeight="1" spans="1:7">
      <c r="A655" s="476" t="s">
        <v>1220</v>
      </c>
      <c r="B655" s="334" t="s">
        <v>1221</v>
      </c>
      <c r="C655" s="374">
        <f>SUM(C656:C659)</f>
        <v>0</v>
      </c>
      <c r="D655" s="374">
        <f>SUM(D656:D659)</f>
        <v>0</v>
      </c>
      <c r="E655" s="347" t="str">
        <f t="shared" si="31"/>
        <v/>
      </c>
      <c r="F655" s="309" t="str">
        <f t="shared" si="29"/>
        <v>否</v>
      </c>
      <c r="G655" s="185" t="str">
        <f t="shared" si="30"/>
        <v>款</v>
      </c>
    </row>
    <row r="656" ht="36" customHeight="1" spans="1:7">
      <c r="A656" s="477" t="s">
        <v>1222</v>
      </c>
      <c r="B656" s="338" t="s">
        <v>1223</v>
      </c>
      <c r="C656" s="378">
        <v>0</v>
      </c>
      <c r="D656" s="378">
        <v>0</v>
      </c>
      <c r="E656" s="342" t="str">
        <f t="shared" si="31"/>
        <v/>
      </c>
      <c r="F656" s="309" t="str">
        <f t="shared" si="29"/>
        <v>否</v>
      </c>
      <c r="G656" s="185" t="str">
        <f t="shared" si="30"/>
        <v>项</v>
      </c>
    </row>
    <row r="657" ht="36" customHeight="1" spans="1:7">
      <c r="A657" s="477" t="s">
        <v>1224</v>
      </c>
      <c r="B657" s="338" t="s">
        <v>1225</v>
      </c>
      <c r="C657" s="378">
        <v>0</v>
      </c>
      <c r="D657" s="378">
        <v>0</v>
      </c>
      <c r="E657" s="342" t="str">
        <f t="shared" si="31"/>
        <v/>
      </c>
      <c r="F657" s="309" t="str">
        <f t="shared" si="29"/>
        <v>否</v>
      </c>
      <c r="G657" s="185" t="str">
        <f t="shared" si="30"/>
        <v>项</v>
      </c>
    </row>
    <row r="658" ht="36" customHeight="1" spans="1:7">
      <c r="A658" s="477" t="s">
        <v>1226</v>
      </c>
      <c r="B658" s="338" t="s">
        <v>1227</v>
      </c>
      <c r="C658" s="378">
        <v>0</v>
      </c>
      <c r="D658" s="378">
        <v>0</v>
      </c>
      <c r="E658" s="342" t="str">
        <f t="shared" si="31"/>
        <v/>
      </c>
      <c r="F658" s="309" t="str">
        <f t="shared" si="29"/>
        <v>否</v>
      </c>
      <c r="G658" s="185" t="str">
        <f t="shared" si="30"/>
        <v>项</v>
      </c>
    </row>
    <row r="659" ht="36" customHeight="1" spans="1:7">
      <c r="A659" s="477" t="s">
        <v>1228</v>
      </c>
      <c r="B659" s="338" t="s">
        <v>1229</v>
      </c>
      <c r="C659" s="378">
        <v>0</v>
      </c>
      <c r="D659" s="378">
        <v>0</v>
      </c>
      <c r="E659" s="342" t="str">
        <f t="shared" si="31"/>
        <v/>
      </c>
      <c r="F659" s="309" t="str">
        <f t="shared" si="29"/>
        <v>否</v>
      </c>
      <c r="G659" s="185" t="str">
        <f t="shared" si="30"/>
        <v>项</v>
      </c>
    </row>
    <row r="660" ht="36" customHeight="1" spans="1:7">
      <c r="A660" s="476" t="s">
        <v>1230</v>
      </c>
      <c r="B660" s="334" t="s">
        <v>1231</v>
      </c>
      <c r="C660" s="374">
        <v>230</v>
      </c>
      <c r="D660" s="374">
        <v>157</v>
      </c>
      <c r="E660" s="347">
        <v>-0.317</v>
      </c>
      <c r="F660" s="309" t="str">
        <f t="shared" si="29"/>
        <v>是</v>
      </c>
      <c r="G660" s="185" t="str">
        <f t="shared" si="30"/>
        <v>款</v>
      </c>
    </row>
    <row r="661" ht="36" customHeight="1" spans="1:7">
      <c r="A661" s="477" t="s">
        <v>1232</v>
      </c>
      <c r="B661" s="338" t="s">
        <v>143</v>
      </c>
      <c r="C661" s="378">
        <v>86</v>
      </c>
      <c r="D661" s="378">
        <v>81</v>
      </c>
      <c r="E661" s="342">
        <v>-0.058</v>
      </c>
      <c r="F661" s="309" t="str">
        <f t="shared" si="29"/>
        <v>是</v>
      </c>
      <c r="G661" s="185" t="str">
        <f t="shared" si="30"/>
        <v>项</v>
      </c>
    </row>
    <row r="662" ht="36" customHeight="1" spans="1:7">
      <c r="A662" s="477" t="s">
        <v>1233</v>
      </c>
      <c r="B662" s="338" t="s">
        <v>145</v>
      </c>
      <c r="C662" s="378"/>
      <c r="D662" s="378"/>
      <c r="E662" s="342"/>
      <c r="F662" s="309" t="str">
        <f t="shared" si="29"/>
        <v>否</v>
      </c>
      <c r="G662" s="185" t="str">
        <f t="shared" si="30"/>
        <v>项</v>
      </c>
    </row>
    <row r="663" ht="36" customHeight="1" spans="1:7">
      <c r="A663" s="477" t="s">
        <v>1234</v>
      </c>
      <c r="B663" s="338" t="s">
        <v>147</v>
      </c>
      <c r="C663" s="378">
        <v>0</v>
      </c>
      <c r="D663" s="378">
        <v>0</v>
      </c>
      <c r="E663" s="342" t="str">
        <f>IF(C663&gt;0,D663/C663-1,IF(C663&lt;0,-(D663/C663-1),""))</f>
        <v/>
      </c>
      <c r="F663" s="309" t="str">
        <f t="shared" si="29"/>
        <v>否</v>
      </c>
      <c r="G663" s="185" t="str">
        <f t="shared" si="30"/>
        <v>项</v>
      </c>
    </row>
    <row r="664" ht="36" customHeight="1" spans="1:7">
      <c r="A664" s="477" t="s">
        <v>1235</v>
      </c>
      <c r="B664" s="338" t="s">
        <v>1236</v>
      </c>
      <c r="C664" s="378">
        <v>74</v>
      </c>
      <c r="D664" s="378">
        <v>6</v>
      </c>
      <c r="E664" s="342">
        <v>-0.919</v>
      </c>
      <c r="F664" s="309" t="str">
        <f t="shared" si="29"/>
        <v>是</v>
      </c>
      <c r="G664" s="185" t="str">
        <f t="shared" si="30"/>
        <v>项</v>
      </c>
    </row>
    <row r="665" ht="36" customHeight="1" spans="1:7">
      <c r="A665" s="477" t="s">
        <v>1237</v>
      </c>
      <c r="B665" s="338" t="s">
        <v>1238</v>
      </c>
      <c r="C665" s="378"/>
      <c r="D665" s="378"/>
      <c r="E665" s="342"/>
      <c r="F665" s="309" t="str">
        <f t="shared" si="29"/>
        <v>否</v>
      </c>
      <c r="G665" s="185" t="str">
        <f t="shared" si="30"/>
        <v>项</v>
      </c>
    </row>
    <row r="666" ht="36" customHeight="1" spans="1:7">
      <c r="A666" s="477" t="s">
        <v>1239</v>
      </c>
      <c r="B666" s="338" t="s">
        <v>161</v>
      </c>
      <c r="C666" s="378">
        <v>60</v>
      </c>
      <c r="D666" s="378">
        <v>60</v>
      </c>
      <c r="E666" s="342"/>
      <c r="F666" s="309" t="str">
        <f t="shared" si="29"/>
        <v>是</v>
      </c>
      <c r="G666" s="185" t="str">
        <f t="shared" si="30"/>
        <v>项</v>
      </c>
    </row>
    <row r="667" ht="36" customHeight="1" spans="1:7">
      <c r="A667" s="477" t="s">
        <v>1240</v>
      </c>
      <c r="B667" s="338" t="s">
        <v>1241</v>
      </c>
      <c r="C667" s="378">
        <v>10</v>
      </c>
      <c r="D667" s="378">
        <v>10</v>
      </c>
      <c r="E667" s="342"/>
      <c r="F667" s="309" t="str">
        <f t="shared" si="29"/>
        <v>是</v>
      </c>
      <c r="G667" s="185" t="str">
        <f t="shared" si="30"/>
        <v>项</v>
      </c>
    </row>
    <row r="668" ht="36" customHeight="1" spans="1:7">
      <c r="A668" s="476" t="s">
        <v>1242</v>
      </c>
      <c r="B668" s="334" t="s">
        <v>1243</v>
      </c>
      <c r="C668" s="374">
        <f>SUM(C669:C670)</f>
        <v>0</v>
      </c>
      <c r="D668" s="374">
        <f>SUM(D669:D670)</f>
        <v>0</v>
      </c>
      <c r="E668" s="347" t="str">
        <f>IF(C668&gt;0,D668/C668-1,IF(C668&lt;0,-(D668/C668-1),""))</f>
        <v/>
      </c>
      <c r="F668" s="309" t="str">
        <f t="shared" si="29"/>
        <v>否</v>
      </c>
      <c r="G668" s="185" t="str">
        <f t="shared" si="30"/>
        <v>款</v>
      </c>
    </row>
    <row r="669" ht="36" customHeight="1" spans="1:7">
      <c r="A669" s="477" t="s">
        <v>1244</v>
      </c>
      <c r="B669" s="338" t="s">
        <v>1245</v>
      </c>
      <c r="C669" s="378">
        <v>0</v>
      </c>
      <c r="D669" s="378">
        <v>0</v>
      </c>
      <c r="E669" s="342" t="str">
        <f>IF(C669&gt;0,D669/C669-1,IF(C669&lt;0,-(D669/C669-1),""))</f>
        <v/>
      </c>
      <c r="F669" s="309" t="str">
        <f t="shared" si="29"/>
        <v>否</v>
      </c>
      <c r="G669" s="185" t="str">
        <f t="shared" si="30"/>
        <v>项</v>
      </c>
    </row>
    <row r="670" ht="36" customHeight="1" spans="1:7">
      <c r="A670" s="477" t="s">
        <v>1246</v>
      </c>
      <c r="B670" s="338" t="s">
        <v>1247</v>
      </c>
      <c r="C670" s="378">
        <v>0</v>
      </c>
      <c r="D670" s="378">
        <v>0</v>
      </c>
      <c r="E670" s="342" t="str">
        <f>IF(C670&gt;0,D670/C670-1,IF(C670&lt;0,-(D670/C670-1),""))</f>
        <v/>
      </c>
      <c r="F670" s="309" t="str">
        <f t="shared" si="29"/>
        <v>否</v>
      </c>
      <c r="G670" s="185" t="str">
        <f t="shared" si="30"/>
        <v>项</v>
      </c>
    </row>
    <row r="671" ht="36" customHeight="1" spans="1:7">
      <c r="A671" s="476" t="s">
        <v>1248</v>
      </c>
      <c r="B671" s="334" t="s">
        <v>1249</v>
      </c>
      <c r="C671" s="374">
        <v>12471</v>
      </c>
      <c r="D671" s="374">
        <v>9233</v>
      </c>
      <c r="E671" s="347">
        <v>-0.26</v>
      </c>
      <c r="F671" s="309" t="str">
        <f t="shared" si="29"/>
        <v>是</v>
      </c>
      <c r="G671" s="185" t="str">
        <f t="shared" si="30"/>
        <v>款</v>
      </c>
    </row>
    <row r="672" ht="36" customHeight="1" spans="1:7">
      <c r="A672" s="340">
        <v>2089999</v>
      </c>
      <c r="B672" s="338" t="s">
        <v>1250</v>
      </c>
      <c r="C672" s="378">
        <v>12471</v>
      </c>
      <c r="D672" s="378">
        <v>9233</v>
      </c>
      <c r="E672" s="342">
        <v>-0.26</v>
      </c>
      <c r="F672" s="309" t="str">
        <f t="shared" si="29"/>
        <v>是</v>
      </c>
      <c r="G672" s="185" t="str">
        <f t="shared" si="30"/>
        <v>项</v>
      </c>
    </row>
    <row r="673" ht="36" customHeight="1" spans="1:7">
      <c r="A673" s="345" t="s">
        <v>1251</v>
      </c>
      <c r="B673" s="482" t="s">
        <v>532</v>
      </c>
      <c r="C673" s="483"/>
      <c r="D673" s="483"/>
      <c r="E673" s="347"/>
      <c r="F673" s="309" t="str">
        <f t="shared" si="29"/>
        <v>否</v>
      </c>
      <c r="G673" s="185" t="str">
        <f t="shared" si="30"/>
        <v>项</v>
      </c>
    </row>
    <row r="674" ht="36" customHeight="1" spans="1:7">
      <c r="A674" s="345" t="s">
        <v>1252</v>
      </c>
      <c r="B674" s="482" t="s">
        <v>1253</v>
      </c>
      <c r="C674" s="483"/>
      <c r="D674" s="483"/>
      <c r="E674" s="347"/>
      <c r="F674" s="309" t="str">
        <f t="shared" si="29"/>
        <v>否</v>
      </c>
      <c r="G674" s="185" t="str">
        <f t="shared" si="30"/>
        <v>项</v>
      </c>
    </row>
    <row r="675" ht="36" customHeight="1" spans="1:7">
      <c r="A675" s="476" t="s">
        <v>89</v>
      </c>
      <c r="B675" s="334" t="s">
        <v>90</v>
      </c>
      <c r="C675" s="374">
        <v>73473</v>
      </c>
      <c r="D675" s="374">
        <v>63016</v>
      </c>
      <c r="E675" s="347">
        <v>-0.142</v>
      </c>
      <c r="F675" s="309" t="str">
        <f t="shared" si="29"/>
        <v>是</v>
      </c>
      <c r="G675" s="185" t="str">
        <f t="shared" si="30"/>
        <v>类</v>
      </c>
    </row>
    <row r="676" ht="36" customHeight="1" spans="1:7">
      <c r="A676" s="476" t="s">
        <v>1254</v>
      </c>
      <c r="B676" s="334" t="s">
        <v>1255</v>
      </c>
      <c r="C676" s="374">
        <v>419</v>
      </c>
      <c r="D676" s="374">
        <v>461</v>
      </c>
      <c r="E676" s="347">
        <v>0.1</v>
      </c>
      <c r="F676" s="309" t="str">
        <f t="shared" si="29"/>
        <v>是</v>
      </c>
      <c r="G676" s="185" t="str">
        <f t="shared" si="30"/>
        <v>款</v>
      </c>
    </row>
    <row r="677" ht="36" customHeight="1" spans="1:7">
      <c r="A677" s="477" t="s">
        <v>1256</v>
      </c>
      <c r="B677" s="338" t="s">
        <v>143</v>
      </c>
      <c r="C677" s="378">
        <v>308</v>
      </c>
      <c r="D677" s="378">
        <v>321</v>
      </c>
      <c r="E677" s="342">
        <v>0.042</v>
      </c>
      <c r="F677" s="309" t="str">
        <f t="shared" si="29"/>
        <v>是</v>
      </c>
      <c r="G677" s="185" t="str">
        <f t="shared" si="30"/>
        <v>项</v>
      </c>
    </row>
    <row r="678" ht="36" customHeight="1" spans="1:7">
      <c r="A678" s="477" t="s">
        <v>1257</v>
      </c>
      <c r="B678" s="338" t="s">
        <v>145</v>
      </c>
      <c r="C678" s="378"/>
      <c r="D678" s="378"/>
      <c r="E678" s="342"/>
      <c r="F678" s="309" t="str">
        <f t="shared" si="29"/>
        <v>否</v>
      </c>
      <c r="G678" s="185" t="str">
        <f t="shared" si="30"/>
        <v>项</v>
      </c>
    </row>
    <row r="679" ht="36" customHeight="1" spans="1:7">
      <c r="A679" s="477" t="s">
        <v>1258</v>
      </c>
      <c r="B679" s="338" t="s">
        <v>147</v>
      </c>
      <c r="C679" s="378"/>
      <c r="D679" s="378"/>
      <c r="E679" s="342"/>
      <c r="F679" s="309" t="str">
        <f t="shared" si="29"/>
        <v>否</v>
      </c>
      <c r="G679" s="185" t="str">
        <f t="shared" si="30"/>
        <v>项</v>
      </c>
    </row>
    <row r="680" ht="36" customHeight="1" spans="1:7">
      <c r="A680" s="477" t="s">
        <v>1259</v>
      </c>
      <c r="B680" s="338" t="s">
        <v>1260</v>
      </c>
      <c r="C680" s="378">
        <v>111</v>
      </c>
      <c r="D680" s="378">
        <v>140</v>
      </c>
      <c r="E680" s="342">
        <v>0.261</v>
      </c>
      <c r="F680" s="309" t="str">
        <f t="shared" si="29"/>
        <v>是</v>
      </c>
      <c r="G680" s="185" t="str">
        <f t="shared" si="30"/>
        <v>项</v>
      </c>
    </row>
    <row r="681" ht="36" customHeight="1" spans="1:7">
      <c r="A681" s="476" t="s">
        <v>1261</v>
      </c>
      <c r="B681" s="334" t="s">
        <v>1262</v>
      </c>
      <c r="C681" s="374">
        <v>15500</v>
      </c>
      <c r="D681" s="374">
        <v>13957</v>
      </c>
      <c r="E681" s="347">
        <v>-0.1</v>
      </c>
      <c r="F681" s="309" t="str">
        <f t="shared" si="29"/>
        <v>是</v>
      </c>
      <c r="G681" s="185" t="str">
        <f t="shared" si="30"/>
        <v>款</v>
      </c>
    </row>
    <row r="682" ht="36" customHeight="1" spans="1:7">
      <c r="A682" s="477" t="s">
        <v>1263</v>
      </c>
      <c r="B682" s="338" t="s">
        <v>1264</v>
      </c>
      <c r="C682" s="378">
        <v>2349</v>
      </c>
      <c r="D682" s="378">
        <v>2881</v>
      </c>
      <c r="E682" s="342">
        <v>0.226</v>
      </c>
      <c r="F682" s="309" t="str">
        <f t="shared" si="29"/>
        <v>是</v>
      </c>
      <c r="G682" s="185" t="str">
        <f t="shared" si="30"/>
        <v>项</v>
      </c>
    </row>
    <row r="683" ht="36" customHeight="1" spans="1:7">
      <c r="A683" s="477" t="s">
        <v>1265</v>
      </c>
      <c r="B683" s="338" t="s">
        <v>1266</v>
      </c>
      <c r="C683" s="378">
        <v>4908</v>
      </c>
      <c r="D683" s="378">
        <v>10376</v>
      </c>
      <c r="E683" s="342">
        <v>1.114</v>
      </c>
      <c r="F683" s="309" t="str">
        <f t="shared" si="29"/>
        <v>是</v>
      </c>
      <c r="G683" s="185" t="str">
        <f t="shared" si="30"/>
        <v>项</v>
      </c>
    </row>
    <row r="684" ht="36" customHeight="1" spans="1:7">
      <c r="A684" s="477" t="s">
        <v>1267</v>
      </c>
      <c r="B684" s="338" t="s">
        <v>1268</v>
      </c>
      <c r="C684" s="378">
        <v>8080</v>
      </c>
      <c r="D684" s="378">
        <v>500</v>
      </c>
      <c r="E684" s="342">
        <v>-0.938</v>
      </c>
      <c r="F684" s="309" t="str">
        <f t="shared" si="29"/>
        <v>是</v>
      </c>
      <c r="G684" s="185" t="str">
        <f t="shared" si="30"/>
        <v>项</v>
      </c>
    </row>
    <row r="685" ht="36" customHeight="1" spans="1:7">
      <c r="A685" s="477" t="s">
        <v>1269</v>
      </c>
      <c r="B685" s="338" t="s">
        <v>1270</v>
      </c>
      <c r="C685" s="378">
        <v>0</v>
      </c>
      <c r="D685" s="378">
        <v>0</v>
      </c>
      <c r="E685" s="342" t="str">
        <f>IF(C685&gt;0,D685/C685-1,IF(C685&lt;0,-(D685/C685-1),""))</f>
        <v/>
      </c>
      <c r="F685" s="309" t="str">
        <f t="shared" si="29"/>
        <v>否</v>
      </c>
      <c r="G685" s="185" t="str">
        <f t="shared" si="30"/>
        <v>项</v>
      </c>
    </row>
    <row r="686" ht="36" customHeight="1" spans="1:7">
      <c r="A686" s="477" t="s">
        <v>1271</v>
      </c>
      <c r="B686" s="338" t="s">
        <v>1272</v>
      </c>
      <c r="C686" s="378">
        <v>0</v>
      </c>
      <c r="D686" s="378">
        <v>0</v>
      </c>
      <c r="E686" s="342" t="str">
        <f>IF(C686&gt;0,D686/C686-1,IF(C686&lt;0,-(D686/C686-1),""))</f>
        <v/>
      </c>
      <c r="F686" s="309" t="str">
        <f t="shared" si="29"/>
        <v>否</v>
      </c>
      <c r="G686" s="185" t="str">
        <f t="shared" si="30"/>
        <v>项</v>
      </c>
    </row>
    <row r="687" ht="36" customHeight="1" spans="1:7">
      <c r="A687" s="477" t="s">
        <v>1273</v>
      </c>
      <c r="B687" s="338" t="s">
        <v>1274</v>
      </c>
      <c r="C687" s="378">
        <v>0</v>
      </c>
      <c r="D687" s="378">
        <v>0</v>
      </c>
      <c r="E687" s="342" t="str">
        <f>IF(C687&gt;0,D687/C687-1,IF(C687&lt;0,-(D687/C687-1),""))</f>
        <v/>
      </c>
      <c r="F687" s="309" t="str">
        <f t="shared" si="29"/>
        <v>否</v>
      </c>
      <c r="G687" s="185" t="str">
        <f t="shared" si="30"/>
        <v>项</v>
      </c>
    </row>
    <row r="688" ht="36" customHeight="1" spans="1:7">
      <c r="A688" s="477" t="s">
        <v>1275</v>
      </c>
      <c r="B688" s="338" t="s">
        <v>1276</v>
      </c>
      <c r="C688" s="378">
        <v>0</v>
      </c>
      <c r="D688" s="378">
        <v>0</v>
      </c>
      <c r="E688" s="342" t="str">
        <f>IF(C688&gt;0,D688/C688-1,IF(C688&lt;0,-(D688/C688-1),""))</f>
        <v/>
      </c>
      <c r="F688" s="309" t="str">
        <f t="shared" si="29"/>
        <v>否</v>
      </c>
      <c r="G688" s="185" t="str">
        <f t="shared" si="30"/>
        <v>项</v>
      </c>
    </row>
    <row r="689" ht="36" customHeight="1" spans="1:7">
      <c r="A689" s="477" t="s">
        <v>1277</v>
      </c>
      <c r="B689" s="338" t="s">
        <v>1278</v>
      </c>
      <c r="C689" s="378"/>
      <c r="D689" s="378"/>
      <c r="E689" s="342"/>
      <c r="F689" s="309" t="str">
        <f t="shared" si="29"/>
        <v>否</v>
      </c>
      <c r="G689" s="185" t="str">
        <f t="shared" si="30"/>
        <v>项</v>
      </c>
    </row>
    <row r="690" ht="36" customHeight="1" spans="1:7">
      <c r="A690" s="477" t="s">
        <v>1279</v>
      </c>
      <c r="B690" s="338" t="s">
        <v>1280</v>
      </c>
      <c r="C690" s="378">
        <v>0</v>
      </c>
      <c r="D690" s="378">
        <v>0</v>
      </c>
      <c r="E690" s="342" t="str">
        <f>IF(C690&gt;0,D690/C690-1,IF(C690&lt;0,-(D690/C690-1),""))</f>
        <v/>
      </c>
      <c r="F690" s="309" t="str">
        <f t="shared" si="29"/>
        <v>否</v>
      </c>
      <c r="G690" s="185" t="str">
        <f t="shared" si="30"/>
        <v>项</v>
      </c>
    </row>
    <row r="691" ht="36" customHeight="1" spans="1:7">
      <c r="A691" s="477" t="s">
        <v>1281</v>
      </c>
      <c r="B691" s="338" t="s">
        <v>1282</v>
      </c>
      <c r="C691" s="378"/>
      <c r="D691" s="378"/>
      <c r="E691" s="342"/>
      <c r="F691" s="309" t="str">
        <f t="shared" si="29"/>
        <v>否</v>
      </c>
      <c r="G691" s="185" t="str">
        <f t="shared" si="30"/>
        <v>项</v>
      </c>
    </row>
    <row r="692" ht="36" customHeight="1" spans="1:7">
      <c r="A692" s="477" t="s">
        <v>1283</v>
      </c>
      <c r="B692" s="338" t="s">
        <v>1284</v>
      </c>
      <c r="C692" s="378">
        <v>0</v>
      </c>
      <c r="D692" s="378">
        <v>0</v>
      </c>
      <c r="E692" s="342" t="str">
        <f>IF(C692&gt;0,D692/C692-1,IF(C692&lt;0,-(D692/C692-1),""))</f>
        <v/>
      </c>
      <c r="F692" s="309" t="str">
        <f t="shared" si="29"/>
        <v>否</v>
      </c>
      <c r="G692" s="185" t="str">
        <f t="shared" si="30"/>
        <v>项</v>
      </c>
    </row>
    <row r="693" ht="36" customHeight="1" spans="1:7">
      <c r="A693" s="477" t="s">
        <v>1285</v>
      </c>
      <c r="B693" s="338" t="s">
        <v>1286</v>
      </c>
      <c r="C693" s="378"/>
      <c r="D693" s="378"/>
      <c r="E693" s="342"/>
      <c r="F693" s="309" t="str">
        <f t="shared" si="29"/>
        <v>否</v>
      </c>
      <c r="G693" s="185" t="str">
        <f t="shared" si="30"/>
        <v>项</v>
      </c>
    </row>
    <row r="694" ht="36" customHeight="1" spans="1:7">
      <c r="A694" s="477" t="s">
        <v>1287</v>
      </c>
      <c r="B694" s="338" t="s">
        <v>1288</v>
      </c>
      <c r="C694" s="378">
        <v>163</v>
      </c>
      <c r="D694" s="378">
        <v>200</v>
      </c>
      <c r="E694" s="342">
        <v>0.227</v>
      </c>
      <c r="F694" s="309" t="str">
        <f t="shared" si="29"/>
        <v>是</v>
      </c>
      <c r="G694" s="185" t="str">
        <f t="shared" si="30"/>
        <v>项</v>
      </c>
    </row>
    <row r="695" ht="36" customHeight="1" spans="1:7">
      <c r="A695" s="476" t="s">
        <v>1289</v>
      </c>
      <c r="B695" s="334" t="s">
        <v>1290</v>
      </c>
      <c r="C695" s="374">
        <v>4871</v>
      </c>
      <c r="D695" s="374">
        <v>5386</v>
      </c>
      <c r="E695" s="347">
        <v>0.106</v>
      </c>
      <c r="F695" s="309" t="str">
        <f t="shared" si="29"/>
        <v>是</v>
      </c>
      <c r="G695" s="185" t="str">
        <f t="shared" si="30"/>
        <v>款</v>
      </c>
    </row>
    <row r="696" ht="36" customHeight="1" spans="1:7">
      <c r="A696" s="477" t="s">
        <v>1291</v>
      </c>
      <c r="B696" s="338" t="s">
        <v>1292</v>
      </c>
      <c r="C696" s="378">
        <v>0</v>
      </c>
      <c r="D696" s="378">
        <v>0</v>
      </c>
      <c r="E696" s="342" t="str">
        <f>IF(C696&gt;0,D696/C696-1,IF(C696&lt;0,-(D696/C696-1),""))</f>
        <v/>
      </c>
      <c r="F696" s="309" t="str">
        <f t="shared" si="29"/>
        <v>否</v>
      </c>
      <c r="G696" s="185" t="str">
        <f t="shared" si="30"/>
        <v>项</v>
      </c>
    </row>
    <row r="697" ht="36" customHeight="1" spans="1:7">
      <c r="A697" s="477" t="s">
        <v>1293</v>
      </c>
      <c r="B697" s="338" t="s">
        <v>1294</v>
      </c>
      <c r="C697" s="378">
        <v>4169</v>
      </c>
      <c r="D697" s="378">
        <v>4608</v>
      </c>
      <c r="E697" s="342">
        <v>0.105</v>
      </c>
      <c r="F697" s="309" t="str">
        <f t="shared" si="29"/>
        <v>是</v>
      </c>
      <c r="G697" s="185" t="str">
        <f t="shared" si="30"/>
        <v>项</v>
      </c>
    </row>
    <row r="698" ht="36" customHeight="1" spans="1:7">
      <c r="A698" s="477" t="s">
        <v>1295</v>
      </c>
      <c r="B698" s="338" t="s">
        <v>1296</v>
      </c>
      <c r="C698" s="378">
        <v>702</v>
      </c>
      <c r="D698" s="378">
        <v>778</v>
      </c>
      <c r="E698" s="342">
        <v>0.108</v>
      </c>
      <c r="F698" s="309" t="str">
        <f t="shared" si="29"/>
        <v>是</v>
      </c>
      <c r="G698" s="185" t="str">
        <f t="shared" si="30"/>
        <v>项</v>
      </c>
    </row>
    <row r="699" ht="36" customHeight="1" spans="1:7">
      <c r="A699" s="476" t="s">
        <v>1297</v>
      </c>
      <c r="B699" s="334" t="s">
        <v>1298</v>
      </c>
      <c r="C699" s="374">
        <v>17630</v>
      </c>
      <c r="D699" s="374">
        <v>6332</v>
      </c>
      <c r="E699" s="347">
        <v>-0.641</v>
      </c>
      <c r="F699" s="309" t="str">
        <f t="shared" si="29"/>
        <v>是</v>
      </c>
      <c r="G699" s="185" t="str">
        <f t="shared" si="30"/>
        <v>款</v>
      </c>
    </row>
    <row r="700" ht="36" customHeight="1" spans="1:7">
      <c r="A700" s="477" t="s">
        <v>1299</v>
      </c>
      <c r="B700" s="338" t="s">
        <v>1300</v>
      </c>
      <c r="C700" s="378">
        <v>766</v>
      </c>
      <c r="D700" s="378">
        <v>809</v>
      </c>
      <c r="E700" s="342">
        <v>0.056</v>
      </c>
      <c r="F700" s="309" t="str">
        <f t="shared" si="29"/>
        <v>是</v>
      </c>
      <c r="G700" s="185" t="str">
        <f t="shared" si="30"/>
        <v>项</v>
      </c>
    </row>
    <row r="701" ht="36" customHeight="1" spans="1:7">
      <c r="A701" s="477" t="s">
        <v>1301</v>
      </c>
      <c r="B701" s="338" t="s">
        <v>1302</v>
      </c>
      <c r="C701" s="378">
        <v>178</v>
      </c>
      <c r="D701" s="378">
        <v>208</v>
      </c>
      <c r="E701" s="342">
        <v>0.169</v>
      </c>
      <c r="F701" s="309" t="str">
        <f t="shared" si="29"/>
        <v>是</v>
      </c>
      <c r="G701" s="185" t="str">
        <f t="shared" si="30"/>
        <v>项</v>
      </c>
    </row>
    <row r="702" ht="36" customHeight="1" spans="1:7">
      <c r="A702" s="477" t="s">
        <v>1303</v>
      </c>
      <c r="B702" s="338" t="s">
        <v>1304</v>
      </c>
      <c r="C702" s="378">
        <v>681</v>
      </c>
      <c r="D702" s="378">
        <v>681</v>
      </c>
      <c r="E702" s="342"/>
      <c r="F702" s="309" t="str">
        <f t="shared" si="29"/>
        <v>是</v>
      </c>
      <c r="G702" s="185" t="str">
        <f t="shared" si="30"/>
        <v>项</v>
      </c>
    </row>
    <row r="703" ht="36" customHeight="1" spans="1:7">
      <c r="A703" s="477" t="s">
        <v>1305</v>
      </c>
      <c r="B703" s="338" t="s">
        <v>1306</v>
      </c>
      <c r="C703" s="378">
        <v>0</v>
      </c>
      <c r="D703" s="378">
        <v>0</v>
      </c>
      <c r="E703" s="342" t="str">
        <f>IF(C703&gt;0,D703/C703-1,IF(C703&lt;0,-(D703/C703-1),""))</f>
        <v/>
      </c>
      <c r="F703" s="309" t="str">
        <f t="shared" si="29"/>
        <v>否</v>
      </c>
      <c r="G703" s="185" t="str">
        <f t="shared" si="30"/>
        <v>项</v>
      </c>
    </row>
    <row r="704" ht="36" customHeight="1" spans="1:7">
      <c r="A704" s="477" t="s">
        <v>1307</v>
      </c>
      <c r="B704" s="338" t="s">
        <v>1308</v>
      </c>
      <c r="C704" s="378"/>
      <c r="D704" s="378"/>
      <c r="E704" s="342"/>
      <c r="F704" s="309" t="str">
        <f t="shared" si="29"/>
        <v>否</v>
      </c>
      <c r="G704" s="185" t="str">
        <f t="shared" si="30"/>
        <v>项</v>
      </c>
    </row>
    <row r="705" ht="36" customHeight="1" spans="1:7">
      <c r="A705" s="477" t="s">
        <v>1309</v>
      </c>
      <c r="B705" s="338" t="s">
        <v>1310</v>
      </c>
      <c r="C705" s="378">
        <v>0</v>
      </c>
      <c r="D705" s="378">
        <v>0</v>
      </c>
      <c r="E705" s="342" t="str">
        <f>IF(C705&gt;0,D705/C705-1,IF(C705&lt;0,-(D705/C705-1),""))</f>
        <v/>
      </c>
      <c r="F705" s="309" t="str">
        <f t="shared" si="29"/>
        <v>否</v>
      </c>
      <c r="G705" s="185" t="str">
        <f t="shared" si="30"/>
        <v>项</v>
      </c>
    </row>
    <row r="706" ht="36" customHeight="1" spans="1:7">
      <c r="A706" s="477" t="s">
        <v>1311</v>
      </c>
      <c r="B706" s="338" t="s">
        <v>1312</v>
      </c>
      <c r="C706" s="378">
        <v>0</v>
      </c>
      <c r="D706" s="378">
        <v>0</v>
      </c>
      <c r="E706" s="342" t="str">
        <f>IF(C706&gt;0,D706/C706-1,IF(C706&lt;0,-(D706/C706-1),""))</f>
        <v/>
      </c>
      <c r="F706" s="309" t="str">
        <f t="shared" si="29"/>
        <v>否</v>
      </c>
      <c r="G706" s="185" t="str">
        <f t="shared" si="30"/>
        <v>项</v>
      </c>
    </row>
    <row r="707" ht="36" customHeight="1" spans="1:7">
      <c r="A707" s="477" t="s">
        <v>1313</v>
      </c>
      <c r="B707" s="338" t="s">
        <v>1314</v>
      </c>
      <c r="C707" s="378">
        <v>2911</v>
      </c>
      <c r="D707" s="378">
        <v>3148</v>
      </c>
      <c r="E707" s="342">
        <v>0.081</v>
      </c>
      <c r="F707" s="309" t="str">
        <f t="shared" si="29"/>
        <v>是</v>
      </c>
      <c r="G707" s="185" t="str">
        <f t="shared" si="30"/>
        <v>项</v>
      </c>
    </row>
    <row r="708" ht="36" customHeight="1" spans="1:7">
      <c r="A708" s="477" t="s">
        <v>1315</v>
      </c>
      <c r="B708" s="338" t="s">
        <v>1316</v>
      </c>
      <c r="C708" s="378">
        <v>289</v>
      </c>
      <c r="D708" s="378">
        <v>308</v>
      </c>
      <c r="E708" s="342">
        <v>0.066</v>
      </c>
      <c r="F708" s="309" t="str">
        <f t="shared" si="29"/>
        <v>是</v>
      </c>
      <c r="G708" s="185" t="str">
        <f t="shared" si="30"/>
        <v>项</v>
      </c>
    </row>
    <row r="709" ht="36" customHeight="1" spans="1:7">
      <c r="A709" s="477" t="s">
        <v>1317</v>
      </c>
      <c r="B709" s="338" t="s">
        <v>1318</v>
      </c>
      <c r="C709" s="378">
        <v>12099</v>
      </c>
      <c r="D709" s="378">
        <v>400</v>
      </c>
      <c r="E709" s="342">
        <v>-0.967</v>
      </c>
      <c r="F709" s="309" t="str">
        <f t="shared" si="29"/>
        <v>是</v>
      </c>
      <c r="G709" s="185" t="str">
        <f t="shared" si="30"/>
        <v>项</v>
      </c>
    </row>
    <row r="710" ht="36" customHeight="1" spans="1:7">
      <c r="A710" s="477" t="s">
        <v>1319</v>
      </c>
      <c r="B710" s="338" t="s">
        <v>1320</v>
      </c>
      <c r="C710" s="378">
        <v>706</v>
      </c>
      <c r="D710" s="378">
        <v>778</v>
      </c>
      <c r="E710" s="342">
        <v>0.102</v>
      </c>
      <c r="F710" s="309" t="str">
        <f t="shared" si="29"/>
        <v>是</v>
      </c>
      <c r="G710" s="185" t="str">
        <f t="shared" si="30"/>
        <v>项</v>
      </c>
    </row>
    <row r="711" ht="36" customHeight="1" spans="1:7">
      <c r="A711" s="476" t="s">
        <v>1321</v>
      </c>
      <c r="B711" s="334" t="s">
        <v>1322</v>
      </c>
      <c r="C711" s="374">
        <v>200</v>
      </c>
      <c r="D711" s="374">
        <v>0</v>
      </c>
      <c r="E711" s="347">
        <v>-1</v>
      </c>
      <c r="F711" s="309" t="str">
        <f t="shared" si="29"/>
        <v>是</v>
      </c>
      <c r="G711" s="185" t="str">
        <f t="shared" si="30"/>
        <v>款</v>
      </c>
    </row>
    <row r="712" ht="36" customHeight="1" spans="1:7">
      <c r="A712" s="477" t="s">
        <v>1323</v>
      </c>
      <c r="B712" s="338" t="s">
        <v>1324</v>
      </c>
      <c r="C712" s="378">
        <v>200</v>
      </c>
      <c r="D712" s="378">
        <v>0</v>
      </c>
      <c r="E712" s="342">
        <v>-1</v>
      </c>
      <c r="F712" s="309" t="str">
        <f t="shared" si="29"/>
        <v>是</v>
      </c>
      <c r="G712" s="185" t="str">
        <f t="shared" si="30"/>
        <v>项</v>
      </c>
    </row>
    <row r="713" ht="36" customHeight="1" spans="1:7">
      <c r="A713" s="477" t="s">
        <v>1325</v>
      </c>
      <c r="B713" s="338" t="s">
        <v>1326</v>
      </c>
      <c r="C713" s="378">
        <v>0</v>
      </c>
      <c r="D713" s="378">
        <v>0</v>
      </c>
      <c r="E713" s="342" t="str">
        <f>IF(C713&gt;0,D713/C713-1,IF(C713&lt;0,-(D713/C713-1),""))</f>
        <v/>
      </c>
      <c r="F713" s="309" t="str">
        <f t="shared" si="29"/>
        <v>否</v>
      </c>
      <c r="G713" s="185" t="str">
        <f t="shared" si="30"/>
        <v>项</v>
      </c>
    </row>
    <row r="714" ht="36" customHeight="1" spans="1:7">
      <c r="A714" s="476" t="s">
        <v>1327</v>
      </c>
      <c r="B714" s="334" t="s">
        <v>1328</v>
      </c>
      <c r="C714" s="374">
        <v>1372</v>
      </c>
      <c r="D714" s="374">
        <v>1493</v>
      </c>
      <c r="E714" s="347">
        <v>0.088</v>
      </c>
      <c r="F714" s="309" t="str">
        <f t="shared" ref="F714:F777" si="32">IF(LEN(A714)=3,"是",IF(B714&lt;&gt;"",IF(SUM(C714:D714)&lt;&gt;0,"是","否"),"是"))</f>
        <v>是</v>
      </c>
      <c r="G714" s="185" t="str">
        <f t="shared" ref="G714:G777" si="33">IF(LEN(A714)=3,"类",IF(LEN(A714)=5,"款","项"))</f>
        <v>款</v>
      </c>
    </row>
    <row r="715" ht="36" customHeight="1" spans="1:7">
      <c r="A715" s="477" t="s">
        <v>1329</v>
      </c>
      <c r="B715" s="338" t="s">
        <v>1330</v>
      </c>
      <c r="C715" s="378"/>
      <c r="D715" s="378"/>
      <c r="E715" s="342"/>
      <c r="F715" s="309" t="str">
        <f t="shared" si="32"/>
        <v>否</v>
      </c>
      <c r="G715" s="185" t="str">
        <f t="shared" si="33"/>
        <v>项</v>
      </c>
    </row>
    <row r="716" ht="36" customHeight="1" spans="1:7">
      <c r="A716" s="477" t="s">
        <v>1331</v>
      </c>
      <c r="B716" s="338" t="s">
        <v>1332</v>
      </c>
      <c r="C716" s="378"/>
      <c r="D716" s="378"/>
      <c r="E716" s="342"/>
      <c r="F716" s="309" t="str">
        <f t="shared" si="32"/>
        <v>否</v>
      </c>
      <c r="G716" s="185" t="str">
        <f t="shared" si="33"/>
        <v>项</v>
      </c>
    </row>
    <row r="717" ht="36" customHeight="1" spans="1:7">
      <c r="A717" s="477" t="s">
        <v>1333</v>
      </c>
      <c r="B717" s="338" t="s">
        <v>1334</v>
      </c>
      <c r="C717" s="378">
        <v>1372</v>
      </c>
      <c r="D717" s="378">
        <v>1493</v>
      </c>
      <c r="E717" s="342">
        <v>0.088</v>
      </c>
      <c r="F717" s="309" t="str">
        <f t="shared" si="32"/>
        <v>是</v>
      </c>
      <c r="G717" s="185" t="str">
        <f t="shared" si="33"/>
        <v>项</v>
      </c>
    </row>
    <row r="718" ht="36" customHeight="1" spans="1:7">
      <c r="A718" s="476" t="s">
        <v>1335</v>
      </c>
      <c r="B718" s="334" t="s">
        <v>1336</v>
      </c>
      <c r="C718" s="374">
        <v>10169</v>
      </c>
      <c r="D718" s="374">
        <v>10728</v>
      </c>
      <c r="E718" s="347">
        <v>0.055</v>
      </c>
      <c r="F718" s="309" t="str">
        <f t="shared" si="32"/>
        <v>是</v>
      </c>
      <c r="G718" s="185" t="str">
        <f t="shared" si="33"/>
        <v>款</v>
      </c>
    </row>
    <row r="719" ht="36" customHeight="1" spans="1:7">
      <c r="A719" s="477" t="s">
        <v>1337</v>
      </c>
      <c r="B719" s="338" t="s">
        <v>1338</v>
      </c>
      <c r="C719" s="378">
        <v>1631</v>
      </c>
      <c r="D719" s="378">
        <v>1767</v>
      </c>
      <c r="E719" s="342">
        <v>0.083</v>
      </c>
      <c r="F719" s="309" t="str">
        <f t="shared" si="32"/>
        <v>是</v>
      </c>
      <c r="G719" s="185" t="str">
        <f t="shared" si="33"/>
        <v>项</v>
      </c>
    </row>
    <row r="720" ht="36" customHeight="1" spans="1:7">
      <c r="A720" s="477" t="s">
        <v>1339</v>
      </c>
      <c r="B720" s="338" t="s">
        <v>1340</v>
      </c>
      <c r="C720" s="378">
        <v>4150</v>
      </c>
      <c r="D720" s="378">
        <v>4356</v>
      </c>
      <c r="E720" s="342">
        <v>0.05</v>
      </c>
      <c r="F720" s="309" t="str">
        <f t="shared" si="32"/>
        <v>是</v>
      </c>
      <c r="G720" s="185" t="str">
        <f t="shared" si="33"/>
        <v>项</v>
      </c>
    </row>
    <row r="721" ht="36" customHeight="1" spans="1:7">
      <c r="A721" s="477" t="s">
        <v>1341</v>
      </c>
      <c r="B721" s="338" t="s">
        <v>1342</v>
      </c>
      <c r="C721" s="378">
        <v>3918</v>
      </c>
      <c r="D721" s="378">
        <v>4061</v>
      </c>
      <c r="E721" s="342">
        <v>0.036</v>
      </c>
      <c r="F721" s="309" t="str">
        <f t="shared" si="32"/>
        <v>是</v>
      </c>
      <c r="G721" s="185" t="str">
        <f t="shared" si="33"/>
        <v>项</v>
      </c>
    </row>
    <row r="722" ht="36" customHeight="1" spans="1:7">
      <c r="A722" s="477" t="s">
        <v>1343</v>
      </c>
      <c r="B722" s="338" t="s">
        <v>1344</v>
      </c>
      <c r="C722" s="378">
        <v>470</v>
      </c>
      <c r="D722" s="378">
        <v>544</v>
      </c>
      <c r="E722" s="342">
        <v>0.157</v>
      </c>
      <c r="F722" s="309" t="str">
        <f t="shared" si="32"/>
        <v>是</v>
      </c>
      <c r="G722" s="185" t="str">
        <f t="shared" si="33"/>
        <v>项</v>
      </c>
    </row>
    <row r="723" ht="36" customHeight="1" spans="1:7">
      <c r="A723" s="476" t="s">
        <v>1345</v>
      </c>
      <c r="B723" s="334" t="s">
        <v>1346</v>
      </c>
      <c r="C723" s="374">
        <v>19543</v>
      </c>
      <c r="D723" s="374">
        <v>20589</v>
      </c>
      <c r="E723" s="347">
        <v>0.054</v>
      </c>
      <c r="F723" s="309" t="str">
        <f t="shared" si="32"/>
        <v>是</v>
      </c>
      <c r="G723" s="185" t="str">
        <f t="shared" si="33"/>
        <v>款</v>
      </c>
    </row>
    <row r="724" ht="36" customHeight="1" spans="1:7">
      <c r="A724" s="477" t="s">
        <v>1347</v>
      </c>
      <c r="B724" s="338" t="s">
        <v>1348</v>
      </c>
      <c r="C724" s="378">
        <v>24</v>
      </c>
      <c r="D724" s="378">
        <v>30</v>
      </c>
      <c r="E724" s="342">
        <v>0.25</v>
      </c>
      <c r="F724" s="309" t="str">
        <f t="shared" si="32"/>
        <v>是</v>
      </c>
      <c r="G724" s="185" t="str">
        <f t="shared" si="33"/>
        <v>项</v>
      </c>
    </row>
    <row r="725" ht="36" customHeight="1" spans="1:7">
      <c r="A725" s="477" t="s">
        <v>1349</v>
      </c>
      <c r="B725" s="338" t="s">
        <v>1350</v>
      </c>
      <c r="C725" s="378">
        <v>19519</v>
      </c>
      <c r="D725" s="378">
        <v>20559</v>
      </c>
      <c r="E725" s="342">
        <v>0.053</v>
      </c>
      <c r="F725" s="309" t="str">
        <f t="shared" si="32"/>
        <v>是</v>
      </c>
      <c r="G725" s="185" t="str">
        <f t="shared" si="33"/>
        <v>项</v>
      </c>
    </row>
    <row r="726" ht="36" customHeight="1" spans="1:7">
      <c r="A726" s="477" t="s">
        <v>1351</v>
      </c>
      <c r="B726" s="338" t="s">
        <v>1352</v>
      </c>
      <c r="C726" s="378">
        <v>0</v>
      </c>
      <c r="D726" s="378">
        <v>0</v>
      </c>
      <c r="E726" s="342" t="str">
        <f t="shared" ref="E726:E733" si="34">IF(C726&gt;0,D726/C726-1,IF(C726&lt;0,-(D726/C726-1),""))</f>
        <v/>
      </c>
      <c r="F726" s="309" t="str">
        <f t="shared" si="32"/>
        <v>否</v>
      </c>
      <c r="G726" s="185" t="str">
        <f t="shared" si="33"/>
        <v>项</v>
      </c>
    </row>
    <row r="727" ht="36" customHeight="1" spans="1:7">
      <c r="A727" s="476" t="s">
        <v>1353</v>
      </c>
      <c r="B727" s="334" t="s">
        <v>1354</v>
      </c>
      <c r="C727" s="374">
        <v>3071</v>
      </c>
      <c r="D727" s="374">
        <v>3126</v>
      </c>
      <c r="E727" s="347">
        <v>0.018</v>
      </c>
      <c r="F727" s="309" t="str">
        <f t="shared" si="32"/>
        <v>是</v>
      </c>
      <c r="G727" s="185" t="str">
        <f t="shared" si="33"/>
        <v>款</v>
      </c>
    </row>
    <row r="728" ht="36" customHeight="1" spans="1:7">
      <c r="A728" s="477" t="s">
        <v>1355</v>
      </c>
      <c r="B728" s="338" t="s">
        <v>1356</v>
      </c>
      <c r="C728" s="378">
        <v>3071</v>
      </c>
      <c r="D728" s="378">
        <v>3126</v>
      </c>
      <c r="E728" s="342">
        <v>0.018</v>
      </c>
      <c r="F728" s="309" t="str">
        <f t="shared" si="32"/>
        <v>是</v>
      </c>
      <c r="G728" s="185" t="str">
        <f t="shared" si="33"/>
        <v>项</v>
      </c>
    </row>
    <row r="729" ht="36" customHeight="1" spans="1:7">
      <c r="A729" s="477" t="s">
        <v>1357</v>
      </c>
      <c r="B729" s="338" t="s">
        <v>1358</v>
      </c>
      <c r="C729" s="378">
        <v>0</v>
      </c>
      <c r="D729" s="378">
        <v>0</v>
      </c>
      <c r="E729" s="342" t="str">
        <f t="shared" si="34"/>
        <v/>
      </c>
      <c r="F729" s="309" t="str">
        <f t="shared" si="32"/>
        <v>否</v>
      </c>
      <c r="G729" s="185" t="str">
        <f t="shared" si="33"/>
        <v>项</v>
      </c>
    </row>
    <row r="730" ht="36" customHeight="1" spans="1:7">
      <c r="A730" s="477" t="s">
        <v>1359</v>
      </c>
      <c r="B730" s="338" t="s">
        <v>1360</v>
      </c>
      <c r="C730" s="378">
        <v>0</v>
      </c>
      <c r="D730" s="378">
        <v>0</v>
      </c>
      <c r="E730" s="342" t="str">
        <f t="shared" si="34"/>
        <v/>
      </c>
      <c r="F730" s="309" t="str">
        <f t="shared" si="32"/>
        <v>否</v>
      </c>
      <c r="G730" s="185" t="str">
        <f t="shared" si="33"/>
        <v>项</v>
      </c>
    </row>
    <row r="731" ht="36" customHeight="1" spans="1:7">
      <c r="A731" s="476" t="s">
        <v>1361</v>
      </c>
      <c r="B731" s="334" t="s">
        <v>1362</v>
      </c>
      <c r="C731" s="374">
        <v>56</v>
      </c>
      <c r="D731" s="374">
        <v>57</v>
      </c>
      <c r="E731" s="347">
        <v>0.018</v>
      </c>
      <c r="F731" s="309" t="str">
        <f t="shared" si="32"/>
        <v>是</v>
      </c>
      <c r="G731" s="185" t="str">
        <f t="shared" si="33"/>
        <v>款</v>
      </c>
    </row>
    <row r="732" ht="36" customHeight="1" spans="1:7">
      <c r="A732" s="477" t="s">
        <v>1363</v>
      </c>
      <c r="B732" s="338" t="s">
        <v>1364</v>
      </c>
      <c r="C732" s="378">
        <v>56</v>
      </c>
      <c r="D732" s="378">
        <v>57</v>
      </c>
      <c r="E732" s="342">
        <v>0.018</v>
      </c>
      <c r="F732" s="309" t="str">
        <f t="shared" si="32"/>
        <v>是</v>
      </c>
      <c r="G732" s="185" t="str">
        <f t="shared" si="33"/>
        <v>项</v>
      </c>
    </row>
    <row r="733" ht="36" customHeight="1" spans="1:7">
      <c r="A733" s="477" t="s">
        <v>1365</v>
      </c>
      <c r="B733" s="338" t="s">
        <v>1366</v>
      </c>
      <c r="C733" s="378">
        <v>0</v>
      </c>
      <c r="D733" s="378">
        <v>0</v>
      </c>
      <c r="E733" s="342" t="str">
        <f t="shared" si="34"/>
        <v/>
      </c>
      <c r="F733" s="309" t="str">
        <f t="shared" si="32"/>
        <v>否</v>
      </c>
      <c r="G733" s="185" t="str">
        <f t="shared" si="33"/>
        <v>项</v>
      </c>
    </row>
    <row r="734" ht="36" customHeight="1" spans="1:7">
      <c r="A734" s="476" t="s">
        <v>1367</v>
      </c>
      <c r="B734" s="334" t="s">
        <v>1368</v>
      </c>
      <c r="C734" s="374">
        <v>411</v>
      </c>
      <c r="D734" s="374">
        <v>427</v>
      </c>
      <c r="E734" s="347">
        <v>0.039</v>
      </c>
      <c r="F734" s="309" t="str">
        <f t="shared" si="32"/>
        <v>是</v>
      </c>
      <c r="G734" s="185" t="str">
        <f t="shared" si="33"/>
        <v>款</v>
      </c>
    </row>
    <row r="735" ht="36" customHeight="1" spans="1:7">
      <c r="A735" s="477" t="s">
        <v>1369</v>
      </c>
      <c r="B735" s="338" t="s">
        <v>143</v>
      </c>
      <c r="C735" s="378">
        <v>403</v>
      </c>
      <c r="D735" s="378">
        <v>416</v>
      </c>
      <c r="E735" s="342">
        <v>0.032</v>
      </c>
      <c r="F735" s="309" t="str">
        <f t="shared" si="32"/>
        <v>是</v>
      </c>
      <c r="G735" s="185" t="str">
        <f t="shared" si="33"/>
        <v>项</v>
      </c>
    </row>
    <row r="736" ht="36" customHeight="1" spans="1:7">
      <c r="A736" s="477" t="s">
        <v>1370</v>
      </c>
      <c r="B736" s="338" t="s">
        <v>145</v>
      </c>
      <c r="C736" s="378">
        <v>0</v>
      </c>
      <c r="D736" s="378">
        <v>0</v>
      </c>
      <c r="E736" s="342" t="str">
        <f>IF(C736&gt;0,D736/C736-1,IF(C736&lt;0,-(D736/C736-1),""))</f>
        <v/>
      </c>
      <c r="F736" s="309" t="str">
        <f t="shared" si="32"/>
        <v>否</v>
      </c>
      <c r="G736" s="185" t="str">
        <f t="shared" si="33"/>
        <v>项</v>
      </c>
    </row>
    <row r="737" ht="36" customHeight="1" spans="1:7">
      <c r="A737" s="477" t="s">
        <v>1371</v>
      </c>
      <c r="B737" s="338" t="s">
        <v>147</v>
      </c>
      <c r="C737" s="378">
        <v>0</v>
      </c>
      <c r="D737" s="378">
        <v>0</v>
      </c>
      <c r="E737" s="342" t="str">
        <f>IF(C737&gt;0,D737/C737-1,IF(C737&lt;0,-(D737/C737-1),""))</f>
        <v/>
      </c>
      <c r="F737" s="309" t="str">
        <f t="shared" si="32"/>
        <v>否</v>
      </c>
      <c r="G737" s="185" t="str">
        <f t="shared" si="33"/>
        <v>项</v>
      </c>
    </row>
    <row r="738" ht="36" customHeight="1" spans="1:7">
      <c r="A738" s="477" t="s">
        <v>1372</v>
      </c>
      <c r="B738" s="338" t="s">
        <v>244</v>
      </c>
      <c r="C738" s="378">
        <v>0</v>
      </c>
      <c r="D738" s="378">
        <v>0</v>
      </c>
      <c r="E738" s="342" t="str">
        <f>IF(C738&gt;0,D738/C738-1,IF(C738&lt;0,-(D738/C738-1),""))</f>
        <v/>
      </c>
      <c r="F738" s="309" t="str">
        <f t="shared" si="32"/>
        <v>否</v>
      </c>
      <c r="G738" s="185" t="str">
        <f t="shared" si="33"/>
        <v>项</v>
      </c>
    </row>
    <row r="739" ht="36" customHeight="1" spans="1:7">
      <c r="A739" s="477" t="s">
        <v>1373</v>
      </c>
      <c r="B739" s="338" t="s">
        <v>1374</v>
      </c>
      <c r="C739" s="378"/>
      <c r="D739" s="378"/>
      <c r="E739" s="342"/>
      <c r="F739" s="309" t="str">
        <f t="shared" si="32"/>
        <v>否</v>
      </c>
      <c r="G739" s="185" t="str">
        <f t="shared" si="33"/>
        <v>项</v>
      </c>
    </row>
    <row r="740" ht="36" customHeight="1" spans="1:7">
      <c r="A740" s="477" t="s">
        <v>1375</v>
      </c>
      <c r="B740" s="338" t="s">
        <v>1376</v>
      </c>
      <c r="C740" s="378"/>
      <c r="D740" s="378"/>
      <c r="E740" s="342"/>
      <c r="F740" s="309" t="str">
        <f t="shared" si="32"/>
        <v>否</v>
      </c>
      <c r="G740" s="185" t="str">
        <f t="shared" si="33"/>
        <v>项</v>
      </c>
    </row>
    <row r="741" ht="36" customHeight="1" spans="1:7">
      <c r="A741" s="477" t="s">
        <v>1377</v>
      </c>
      <c r="B741" s="338" t="s">
        <v>161</v>
      </c>
      <c r="C741" s="378"/>
      <c r="D741" s="378"/>
      <c r="E741" s="342"/>
      <c r="F741" s="309" t="str">
        <f t="shared" si="32"/>
        <v>否</v>
      </c>
      <c r="G741" s="185" t="str">
        <f t="shared" si="33"/>
        <v>项</v>
      </c>
    </row>
    <row r="742" ht="36" customHeight="1" spans="1:7">
      <c r="A742" s="477" t="s">
        <v>1378</v>
      </c>
      <c r="B742" s="338" t="s">
        <v>1379</v>
      </c>
      <c r="C742" s="378">
        <v>8</v>
      </c>
      <c r="D742" s="378">
        <v>11</v>
      </c>
      <c r="E742" s="342">
        <v>0.375</v>
      </c>
      <c r="F742" s="309" t="str">
        <f t="shared" si="32"/>
        <v>是</v>
      </c>
      <c r="G742" s="185" t="str">
        <f t="shared" si="33"/>
        <v>项</v>
      </c>
    </row>
    <row r="743" ht="36" customHeight="1" spans="1:7">
      <c r="A743" s="476" t="s">
        <v>1380</v>
      </c>
      <c r="B743" s="334" t="s">
        <v>1381</v>
      </c>
      <c r="C743" s="374">
        <f>SUM(C744)</f>
        <v>0</v>
      </c>
      <c r="D743" s="374">
        <f>SUM(D744)</f>
        <v>0</v>
      </c>
      <c r="E743" s="347" t="str">
        <f>IF(C743&gt;0,D743/C743-1,IF(C743&lt;0,-(D743/C743-1),""))</f>
        <v/>
      </c>
      <c r="F743" s="309" t="str">
        <f t="shared" si="32"/>
        <v>否</v>
      </c>
      <c r="G743" s="185" t="str">
        <f t="shared" si="33"/>
        <v>款</v>
      </c>
    </row>
    <row r="744" ht="36" customHeight="1" spans="1:7">
      <c r="A744" s="477" t="s">
        <v>1382</v>
      </c>
      <c r="B744" s="338" t="s">
        <v>1383</v>
      </c>
      <c r="C744" s="378">
        <v>0</v>
      </c>
      <c r="D744" s="378">
        <v>0</v>
      </c>
      <c r="E744" s="342" t="str">
        <f>IF(C744&gt;0,D744/C744-1,IF(C744&lt;0,-(D744/C744-1),""))</f>
        <v/>
      </c>
      <c r="F744" s="309" t="str">
        <f t="shared" si="32"/>
        <v>否</v>
      </c>
      <c r="G744" s="185" t="str">
        <f t="shared" si="33"/>
        <v>项</v>
      </c>
    </row>
    <row r="745" ht="36" customHeight="1" spans="1:7">
      <c r="A745" s="476" t="s">
        <v>1384</v>
      </c>
      <c r="B745" s="334" t="s">
        <v>1385</v>
      </c>
      <c r="C745" s="374">
        <v>231</v>
      </c>
      <c r="D745" s="374">
        <v>460</v>
      </c>
      <c r="E745" s="347">
        <v>0.991</v>
      </c>
      <c r="F745" s="309" t="str">
        <f t="shared" si="32"/>
        <v>是</v>
      </c>
      <c r="G745" s="185" t="str">
        <f t="shared" si="33"/>
        <v>款</v>
      </c>
    </row>
    <row r="746" ht="36" customHeight="1" spans="1:7">
      <c r="A746" s="477">
        <v>2109999</v>
      </c>
      <c r="B746" s="338" t="s">
        <v>1386</v>
      </c>
      <c r="C746" s="378">
        <v>231</v>
      </c>
      <c r="D746" s="378">
        <v>460</v>
      </c>
      <c r="E746" s="342">
        <v>0.991</v>
      </c>
      <c r="F746" s="309" t="str">
        <f t="shared" si="32"/>
        <v>是</v>
      </c>
      <c r="G746" s="185" t="str">
        <f t="shared" si="33"/>
        <v>项</v>
      </c>
    </row>
    <row r="747" ht="36" customHeight="1" spans="1:7">
      <c r="A747" s="481" t="s">
        <v>1387</v>
      </c>
      <c r="B747" s="482" t="s">
        <v>532</v>
      </c>
      <c r="C747" s="483"/>
      <c r="D747" s="483"/>
      <c r="E747" s="347"/>
      <c r="F747" s="309" t="str">
        <f t="shared" si="32"/>
        <v>否</v>
      </c>
      <c r="G747" s="185" t="str">
        <f t="shared" si="33"/>
        <v>项</v>
      </c>
    </row>
    <row r="748" ht="36" customHeight="1" spans="1:7">
      <c r="A748" s="481" t="s">
        <v>1388</v>
      </c>
      <c r="B748" s="482" t="s">
        <v>718</v>
      </c>
      <c r="C748" s="483"/>
      <c r="D748" s="483"/>
      <c r="E748" s="347"/>
      <c r="F748" s="309" t="str">
        <f t="shared" si="32"/>
        <v>否</v>
      </c>
      <c r="G748" s="185" t="str">
        <f t="shared" si="33"/>
        <v>项</v>
      </c>
    </row>
    <row r="749" ht="36" customHeight="1" spans="1:7">
      <c r="A749" s="476" t="s">
        <v>91</v>
      </c>
      <c r="B749" s="334" t="s">
        <v>92</v>
      </c>
      <c r="C749" s="374">
        <v>3998</v>
      </c>
      <c r="D749" s="374">
        <v>4200</v>
      </c>
      <c r="E749" s="347">
        <v>0.051</v>
      </c>
      <c r="F749" s="309" t="str">
        <f t="shared" si="32"/>
        <v>是</v>
      </c>
      <c r="G749" s="185" t="str">
        <f t="shared" si="33"/>
        <v>类</v>
      </c>
    </row>
    <row r="750" ht="36" customHeight="1" spans="1:7">
      <c r="A750" s="476" t="s">
        <v>1389</v>
      </c>
      <c r="B750" s="334" t="s">
        <v>1390</v>
      </c>
      <c r="C750" s="374"/>
      <c r="D750" s="374"/>
      <c r="E750" s="347"/>
      <c r="F750" s="309" t="str">
        <f t="shared" si="32"/>
        <v>否</v>
      </c>
      <c r="G750" s="185" t="str">
        <f t="shared" si="33"/>
        <v>款</v>
      </c>
    </row>
    <row r="751" ht="36" customHeight="1" spans="1:7">
      <c r="A751" s="477" t="s">
        <v>1391</v>
      </c>
      <c r="B751" s="338" t="s">
        <v>143</v>
      </c>
      <c r="C751" s="378"/>
      <c r="D751" s="378"/>
      <c r="E751" s="342"/>
      <c r="F751" s="309" t="str">
        <f t="shared" si="32"/>
        <v>否</v>
      </c>
      <c r="G751" s="185" t="str">
        <f t="shared" si="33"/>
        <v>项</v>
      </c>
    </row>
    <row r="752" ht="36" customHeight="1" spans="1:7">
      <c r="A752" s="477" t="s">
        <v>1392</v>
      </c>
      <c r="B752" s="338" t="s">
        <v>145</v>
      </c>
      <c r="C752" s="378"/>
      <c r="D752" s="378"/>
      <c r="E752" s="342"/>
      <c r="F752" s="309" t="str">
        <f t="shared" si="32"/>
        <v>否</v>
      </c>
      <c r="G752" s="185" t="str">
        <f t="shared" si="33"/>
        <v>项</v>
      </c>
    </row>
    <row r="753" ht="36" customHeight="1" spans="1:7">
      <c r="A753" s="477" t="s">
        <v>1393</v>
      </c>
      <c r="B753" s="338" t="s">
        <v>147</v>
      </c>
      <c r="C753" s="378"/>
      <c r="D753" s="378"/>
      <c r="E753" s="342"/>
      <c r="F753" s="309" t="str">
        <f t="shared" si="32"/>
        <v>否</v>
      </c>
      <c r="G753" s="185" t="str">
        <f t="shared" si="33"/>
        <v>项</v>
      </c>
    </row>
    <row r="754" ht="36" customHeight="1" spans="1:7">
      <c r="A754" s="477" t="s">
        <v>1394</v>
      </c>
      <c r="B754" s="338" t="s">
        <v>1395</v>
      </c>
      <c r="C754" s="378"/>
      <c r="D754" s="378"/>
      <c r="E754" s="342"/>
      <c r="F754" s="309" t="str">
        <f t="shared" si="32"/>
        <v>否</v>
      </c>
      <c r="G754" s="185" t="str">
        <f t="shared" si="33"/>
        <v>项</v>
      </c>
    </row>
    <row r="755" ht="36" customHeight="1" spans="1:7">
      <c r="A755" s="477" t="s">
        <v>1396</v>
      </c>
      <c r="B755" s="338" t="s">
        <v>1397</v>
      </c>
      <c r="C755" s="378"/>
      <c r="D755" s="378"/>
      <c r="E755" s="342"/>
      <c r="F755" s="309" t="str">
        <f t="shared" si="32"/>
        <v>否</v>
      </c>
      <c r="G755" s="185" t="str">
        <f t="shared" si="33"/>
        <v>项</v>
      </c>
    </row>
    <row r="756" ht="36" customHeight="1" spans="1:7">
      <c r="A756" s="477" t="s">
        <v>1398</v>
      </c>
      <c r="B756" s="338" t="s">
        <v>1399</v>
      </c>
      <c r="C756" s="378"/>
      <c r="D756" s="378"/>
      <c r="E756" s="342"/>
      <c r="F756" s="309" t="str">
        <f t="shared" si="32"/>
        <v>否</v>
      </c>
      <c r="G756" s="185" t="str">
        <f t="shared" si="33"/>
        <v>项</v>
      </c>
    </row>
    <row r="757" ht="36" customHeight="1" spans="1:7">
      <c r="A757" s="477" t="s">
        <v>1400</v>
      </c>
      <c r="B757" s="338" t="s">
        <v>1401</v>
      </c>
      <c r="C757" s="378"/>
      <c r="D757" s="378"/>
      <c r="E757" s="342"/>
      <c r="F757" s="309" t="str">
        <f t="shared" si="32"/>
        <v>否</v>
      </c>
      <c r="G757" s="185" t="str">
        <f t="shared" si="33"/>
        <v>项</v>
      </c>
    </row>
    <row r="758" ht="36" customHeight="1" spans="1:7">
      <c r="A758" s="477" t="s">
        <v>1402</v>
      </c>
      <c r="B758" s="338" t="s">
        <v>1403</v>
      </c>
      <c r="C758" s="378"/>
      <c r="D758" s="378"/>
      <c r="E758" s="342"/>
      <c r="F758" s="309" t="str">
        <f t="shared" si="32"/>
        <v>否</v>
      </c>
      <c r="G758" s="185" t="str">
        <f t="shared" si="33"/>
        <v>项</v>
      </c>
    </row>
    <row r="759" ht="36" customHeight="1" spans="1:7">
      <c r="A759" s="477" t="s">
        <v>1404</v>
      </c>
      <c r="B759" s="338" t="s">
        <v>1405</v>
      </c>
      <c r="C759" s="378"/>
      <c r="D759" s="378"/>
      <c r="E759" s="342"/>
      <c r="F759" s="309" t="str">
        <f t="shared" si="32"/>
        <v>否</v>
      </c>
      <c r="G759" s="185" t="str">
        <f t="shared" si="33"/>
        <v>项</v>
      </c>
    </row>
    <row r="760" ht="36" customHeight="1" spans="1:7">
      <c r="A760" s="476" t="s">
        <v>1406</v>
      </c>
      <c r="B760" s="334" t="s">
        <v>1407</v>
      </c>
      <c r="C760" s="374"/>
      <c r="D760" s="374"/>
      <c r="E760" s="347"/>
      <c r="F760" s="309" t="str">
        <f t="shared" si="32"/>
        <v>否</v>
      </c>
      <c r="G760" s="185" t="str">
        <f t="shared" si="33"/>
        <v>款</v>
      </c>
    </row>
    <row r="761" ht="36" customHeight="1" spans="1:7">
      <c r="A761" s="477" t="s">
        <v>1408</v>
      </c>
      <c r="B761" s="338" t="s">
        <v>1409</v>
      </c>
      <c r="C761" s="378"/>
      <c r="D761" s="378"/>
      <c r="E761" s="342"/>
      <c r="F761" s="309" t="str">
        <f t="shared" si="32"/>
        <v>否</v>
      </c>
      <c r="G761" s="185" t="str">
        <f t="shared" si="33"/>
        <v>项</v>
      </c>
    </row>
    <row r="762" ht="36" customHeight="1" spans="1:7">
      <c r="A762" s="477" t="s">
        <v>1410</v>
      </c>
      <c r="B762" s="338" t="s">
        <v>1411</v>
      </c>
      <c r="C762" s="378"/>
      <c r="D762" s="378"/>
      <c r="E762" s="342"/>
      <c r="F762" s="309" t="str">
        <f t="shared" si="32"/>
        <v>否</v>
      </c>
      <c r="G762" s="185" t="str">
        <f t="shared" si="33"/>
        <v>项</v>
      </c>
    </row>
    <row r="763" ht="36" customHeight="1" spans="1:7">
      <c r="A763" s="477" t="s">
        <v>1412</v>
      </c>
      <c r="B763" s="338" t="s">
        <v>1413</v>
      </c>
      <c r="C763" s="378"/>
      <c r="D763" s="378"/>
      <c r="E763" s="342"/>
      <c r="F763" s="309" t="str">
        <f t="shared" si="32"/>
        <v>否</v>
      </c>
      <c r="G763" s="185" t="str">
        <f t="shared" si="33"/>
        <v>项</v>
      </c>
    </row>
    <row r="764" ht="36" customHeight="1" spans="1:7">
      <c r="A764" s="476" t="s">
        <v>1414</v>
      </c>
      <c r="B764" s="334" t="s">
        <v>1415</v>
      </c>
      <c r="C764" s="374">
        <v>711</v>
      </c>
      <c r="D764" s="374">
        <v>800</v>
      </c>
      <c r="E764" s="347">
        <v>0.125</v>
      </c>
      <c r="F764" s="309" t="str">
        <f t="shared" si="32"/>
        <v>是</v>
      </c>
      <c r="G764" s="185" t="str">
        <f t="shared" si="33"/>
        <v>款</v>
      </c>
    </row>
    <row r="765" ht="36" customHeight="1" spans="1:7">
      <c r="A765" s="477" t="s">
        <v>1416</v>
      </c>
      <c r="B765" s="338" t="s">
        <v>1417</v>
      </c>
      <c r="C765" s="378"/>
      <c r="D765" s="378"/>
      <c r="E765" s="342"/>
      <c r="F765" s="309" t="str">
        <f t="shared" si="32"/>
        <v>否</v>
      </c>
      <c r="G765" s="185" t="str">
        <f t="shared" si="33"/>
        <v>项</v>
      </c>
    </row>
    <row r="766" ht="36" customHeight="1" spans="1:7">
      <c r="A766" s="477" t="s">
        <v>1418</v>
      </c>
      <c r="B766" s="338" t="s">
        <v>1419</v>
      </c>
      <c r="C766" s="378">
        <v>151</v>
      </c>
      <c r="D766" s="378">
        <v>200</v>
      </c>
      <c r="E766" s="342">
        <v>0.325</v>
      </c>
      <c r="F766" s="309" t="str">
        <f t="shared" si="32"/>
        <v>是</v>
      </c>
      <c r="G766" s="185" t="str">
        <f t="shared" si="33"/>
        <v>项</v>
      </c>
    </row>
    <row r="767" ht="36" customHeight="1" spans="1:7">
      <c r="A767" s="477" t="s">
        <v>1420</v>
      </c>
      <c r="B767" s="338" t="s">
        <v>1421</v>
      </c>
      <c r="C767" s="378">
        <v>0</v>
      </c>
      <c r="D767" s="378">
        <v>0</v>
      </c>
      <c r="E767" s="342" t="str">
        <f>IF(C767&gt;0,D767/C767-1,IF(C767&lt;0,-(D767/C767-1),""))</f>
        <v/>
      </c>
      <c r="F767" s="309" t="str">
        <f t="shared" si="32"/>
        <v>否</v>
      </c>
      <c r="G767" s="185" t="str">
        <f t="shared" si="33"/>
        <v>项</v>
      </c>
    </row>
    <row r="768" ht="36" customHeight="1" spans="1:7">
      <c r="A768" s="477" t="s">
        <v>1422</v>
      </c>
      <c r="B768" s="338" t="s">
        <v>1423</v>
      </c>
      <c r="C768" s="378">
        <v>-5</v>
      </c>
      <c r="D768" s="378">
        <v>0</v>
      </c>
      <c r="E768" s="342">
        <v>-1</v>
      </c>
      <c r="F768" s="309" t="str">
        <f t="shared" si="32"/>
        <v>是</v>
      </c>
      <c r="G768" s="185" t="str">
        <f t="shared" si="33"/>
        <v>项</v>
      </c>
    </row>
    <row r="769" ht="36" customHeight="1" spans="1:7">
      <c r="A769" s="477" t="s">
        <v>1424</v>
      </c>
      <c r="B769" s="338" t="s">
        <v>1425</v>
      </c>
      <c r="C769" s="378">
        <v>0</v>
      </c>
      <c r="D769" s="378">
        <v>0</v>
      </c>
      <c r="E769" s="342" t="str">
        <f>IF(C769&gt;0,D769/C769-1,IF(C769&lt;0,-(D769/C769-1),""))</f>
        <v/>
      </c>
      <c r="F769" s="309" t="str">
        <f t="shared" si="32"/>
        <v>否</v>
      </c>
      <c r="G769" s="185" t="str">
        <f t="shared" si="33"/>
        <v>项</v>
      </c>
    </row>
    <row r="770" ht="36" customHeight="1" spans="1:7">
      <c r="A770" s="477" t="s">
        <v>1426</v>
      </c>
      <c r="B770" s="338" t="s">
        <v>1427</v>
      </c>
      <c r="C770" s="378">
        <v>0</v>
      </c>
      <c r="D770" s="378">
        <v>0</v>
      </c>
      <c r="E770" s="342" t="str">
        <f>IF(C770&gt;0,D770/C770-1,IF(C770&lt;0,-(D770/C770-1),""))</f>
        <v/>
      </c>
      <c r="F770" s="309" t="str">
        <f t="shared" si="32"/>
        <v>否</v>
      </c>
      <c r="G770" s="185" t="str">
        <f t="shared" si="33"/>
        <v>项</v>
      </c>
    </row>
    <row r="771" ht="36" customHeight="1" spans="1:7">
      <c r="A771" s="340" t="s">
        <v>1428</v>
      </c>
      <c r="B771" s="338" t="s">
        <v>1429</v>
      </c>
      <c r="C771" s="378">
        <v>0</v>
      </c>
      <c r="D771" s="378">
        <v>0</v>
      </c>
      <c r="E771" s="342" t="str">
        <f>IF(C771&gt;0,D771/C771-1,IF(C771&lt;0,-(D771/C771-1),""))</f>
        <v/>
      </c>
      <c r="F771" s="309" t="str">
        <f t="shared" si="32"/>
        <v>否</v>
      </c>
      <c r="G771" s="185" t="str">
        <f t="shared" si="33"/>
        <v>项</v>
      </c>
    </row>
    <row r="772" ht="36" customHeight="1" spans="1:7">
      <c r="A772" s="477" t="s">
        <v>1430</v>
      </c>
      <c r="B772" s="338" t="s">
        <v>1431</v>
      </c>
      <c r="C772" s="378">
        <v>565</v>
      </c>
      <c r="D772" s="378">
        <v>600</v>
      </c>
      <c r="E772" s="342">
        <v>0.062</v>
      </c>
      <c r="F772" s="309" t="str">
        <f t="shared" si="32"/>
        <v>是</v>
      </c>
      <c r="G772" s="185" t="str">
        <f t="shared" si="33"/>
        <v>项</v>
      </c>
    </row>
    <row r="773" ht="36" customHeight="1" spans="1:7">
      <c r="A773" s="476" t="s">
        <v>1432</v>
      </c>
      <c r="B773" s="334" t="s">
        <v>1433</v>
      </c>
      <c r="C773" s="374">
        <v>1008</v>
      </c>
      <c r="D773" s="374">
        <v>1250</v>
      </c>
      <c r="E773" s="347">
        <v>0.24</v>
      </c>
      <c r="F773" s="309" t="str">
        <f t="shared" si="32"/>
        <v>是</v>
      </c>
      <c r="G773" s="185" t="str">
        <f t="shared" si="33"/>
        <v>款</v>
      </c>
    </row>
    <row r="774" ht="36" customHeight="1" spans="1:7">
      <c r="A774" s="477" t="s">
        <v>1434</v>
      </c>
      <c r="B774" s="338" t="s">
        <v>1435</v>
      </c>
      <c r="C774" s="378">
        <v>548</v>
      </c>
      <c r="D774" s="378">
        <v>600</v>
      </c>
      <c r="E774" s="342">
        <v>0.095</v>
      </c>
      <c r="F774" s="309" t="str">
        <f t="shared" si="32"/>
        <v>是</v>
      </c>
      <c r="G774" s="185" t="str">
        <f t="shared" si="33"/>
        <v>项</v>
      </c>
    </row>
    <row r="775" ht="36" customHeight="1" spans="1:7">
      <c r="A775" s="477" t="s">
        <v>1436</v>
      </c>
      <c r="B775" s="338" t="s">
        <v>1437</v>
      </c>
      <c r="C775" s="378">
        <v>243</v>
      </c>
      <c r="D775" s="378">
        <v>300</v>
      </c>
      <c r="E775" s="342">
        <v>0.235</v>
      </c>
      <c r="F775" s="309" t="str">
        <f t="shared" si="32"/>
        <v>是</v>
      </c>
      <c r="G775" s="185" t="str">
        <f t="shared" si="33"/>
        <v>项</v>
      </c>
    </row>
    <row r="776" ht="36" customHeight="1" spans="1:7">
      <c r="A776" s="477" t="s">
        <v>1438</v>
      </c>
      <c r="B776" s="338" t="s">
        <v>1439</v>
      </c>
      <c r="C776" s="378"/>
      <c r="D776" s="378"/>
      <c r="E776" s="342"/>
      <c r="F776" s="309" t="str">
        <f t="shared" si="32"/>
        <v>否</v>
      </c>
      <c r="G776" s="185" t="str">
        <f t="shared" si="33"/>
        <v>项</v>
      </c>
    </row>
    <row r="777" ht="36" customHeight="1" spans="1:7">
      <c r="A777" s="477" t="s">
        <v>1440</v>
      </c>
      <c r="B777" s="338" t="s">
        <v>1441</v>
      </c>
      <c r="C777" s="378">
        <v>217</v>
      </c>
      <c r="D777" s="378">
        <v>350</v>
      </c>
      <c r="E777" s="342">
        <v>0.613</v>
      </c>
      <c r="F777" s="309" t="str">
        <f t="shared" si="32"/>
        <v>是</v>
      </c>
      <c r="G777" s="185" t="str">
        <f t="shared" si="33"/>
        <v>项</v>
      </c>
    </row>
    <row r="778" ht="36" customHeight="1" spans="1:7">
      <c r="A778" s="476" t="s">
        <v>1442</v>
      </c>
      <c r="B778" s="334" t="s">
        <v>1443</v>
      </c>
      <c r="C778" s="374">
        <v>1652</v>
      </c>
      <c r="D778" s="374">
        <v>1800</v>
      </c>
      <c r="E778" s="347">
        <v>0.09</v>
      </c>
      <c r="F778" s="309" t="str">
        <f t="shared" ref="F778:F841" si="35">IF(LEN(A778)=3,"是",IF(B778&lt;&gt;"",IF(SUM(C778:D778)&lt;&gt;0,"是","否"),"是"))</f>
        <v>是</v>
      </c>
      <c r="G778" s="185" t="str">
        <f t="shared" ref="G778:G841" si="36">IF(LEN(A778)=3,"类",IF(LEN(A778)=5,"款","项"))</f>
        <v>款</v>
      </c>
    </row>
    <row r="779" ht="36" customHeight="1" spans="1:7">
      <c r="A779" s="477" t="s">
        <v>1444</v>
      </c>
      <c r="B779" s="338" t="s">
        <v>1445</v>
      </c>
      <c r="C779" s="378">
        <v>1527</v>
      </c>
      <c r="D779" s="378">
        <v>1600</v>
      </c>
      <c r="E779" s="342">
        <v>0.048</v>
      </c>
      <c r="F779" s="309" t="str">
        <f t="shared" si="35"/>
        <v>是</v>
      </c>
      <c r="G779" s="185" t="str">
        <f t="shared" si="36"/>
        <v>项</v>
      </c>
    </row>
    <row r="780" ht="36" customHeight="1" spans="1:7">
      <c r="A780" s="477" t="s">
        <v>1446</v>
      </c>
      <c r="B780" s="338" t="s">
        <v>1447</v>
      </c>
      <c r="C780" s="378">
        <v>125</v>
      </c>
      <c r="D780" s="378">
        <v>200</v>
      </c>
      <c r="E780" s="342">
        <v>0.6</v>
      </c>
      <c r="F780" s="309" t="str">
        <f t="shared" si="35"/>
        <v>是</v>
      </c>
      <c r="G780" s="185" t="str">
        <f t="shared" si="36"/>
        <v>项</v>
      </c>
    </row>
    <row r="781" ht="36" customHeight="1" spans="1:7">
      <c r="A781" s="477" t="s">
        <v>1448</v>
      </c>
      <c r="B781" s="338" t="s">
        <v>1449</v>
      </c>
      <c r="C781" s="378">
        <v>0</v>
      </c>
      <c r="D781" s="378">
        <v>0</v>
      </c>
      <c r="E781" s="342" t="str">
        <f t="shared" ref="E778:E841" si="37">IF(C781&gt;0,D781/C781-1,IF(C781&lt;0,-(D781/C781-1),""))</f>
        <v/>
      </c>
      <c r="F781" s="309" t="str">
        <f t="shared" si="35"/>
        <v>否</v>
      </c>
      <c r="G781" s="185" t="str">
        <f t="shared" si="36"/>
        <v>项</v>
      </c>
    </row>
    <row r="782" ht="36" customHeight="1" spans="1:7">
      <c r="A782" s="477" t="s">
        <v>1450</v>
      </c>
      <c r="B782" s="338" t="s">
        <v>1451</v>
      </c>
      <c r="C782" s="378">
        <v>0</v>
      </c>
      <c r="D782" s="378">
        <v>0</v>
      </c>
      <c r="E782" s="342" t="str">
        <f t="shared" si="37"/>
        <v/>
      </c>
      <c r="F782" s="309" t="str">
        <f t="shared" si="35"/>
        <v>否</v>
      </c>
      <c r="G782" s="185" t="str">
        <f t="shared" si="36"/>
        <v>项</v>
      </c>
    </row>
    <row r="783" ht="36" customHeight="1" spans="1:7">
      <c r="A783" s="477" t="s">
        <v>1452</v>
      </c>
      <c r="B783" s="338" t="s">
        <v>1453</v>
      </c>
      <c r="C783" s="378">
        <v>0</v>
      </c>
      <c r="D783" s="378">
        <v>0</v>
      </c>
      <c r="E783" s="342" t="str">
        <f t="shared" si="37"/>
        <v/>
      </c>
      <c r="F783" s="309" t="str">
        <f t="shared" si="35"/>
        <v>否</v>
      </c>
      <c r="G783" s="185" t="str">
        <f t="shared" si="36"/>
        <v>项</v>
      </c>
    </row>
    <row r="784" ht="36" customHeight="1" spans="1:7">
      <c r="A784" s="477" t="s">
        <v>1454</v>
      </c>
      <c r="B784" s="338" t="s">
        <v>1455</v>
      </c>
      <c r="C784" s="378">
        <v>0</v>
      </c>
      <c r="D784" s="378">
        <v>0</v>
      </c>
      <c r="E784" s="342" t="str">
        <f t="shared" si="37"/>
        <v/>
      </c>
      <c r="F784" s="309" t="str">
        <f t="shared" si="35"/>
        <v>否</v>
      </c>
      <c r="G784" s="185" t="str">
        <f t="shared" si="36"/>
        <v>项</v>
      </c>
    </row>
    <row r="785" ht="36" customHeight="1" spans="1:7">
      <c r="A785" s="476" t="s">
        <v>1456</v>
      </c>
      <c r="B785" s="334" t="s">
        <v>1457</v>
      </c>
      <c r="C785" s="374">
        <v>391</v>
      </c>
      <c r="D785" s="374">
        <v>0</v>
      </c>
      <c r="E785" s="347">
        <v>-1</v>
      </c>
      <c r="F785" s="309" t="str">
        <f t="shared" si="35"/>
        <v>是</v>
      </c>
      <c r="G785" s="185" t="str">
        <f t="shared" si="36"/>
        <v>款</v>
      </c>
    </row>
    <row r="786" ht="36" customHeight="1" spans="1:7">
      <c r="A786" s="477" t="s">
        <v>1458</v>
      </c>
      <c r="B786" s="338" t="s">
        <v>1459</v>
      </c>
      <c r="C786" s="378">
        <v>0</v>
      </c>
      <c r="D786" s="378">
        <v>0</v>
      </c>
      <c r="E786" s="342" t="str">
        <f t="shared" si="37"/>
        <v/>
      </c>
      <c r="F786" s="309" t="str">
        <f t="shared" si="35"/>
        <v>否</v>
      </c>
      <c r="G786" s="185" t="str">
        <f t="shared" si="36"/>
        <v>项</v>
      </c>
    </row>
    <row r="787" ht="36" customHeight="1" spans="1:7">
      <c r="A787" s="477" t="s">
        <v>1460</v>
      </c>
      <c r="B787" s="338" t="s">
        <v>1461</v>
      </c>
      <c r="C787" s="378">
        <v>0</v>
      </c>
      <c r="D787" s="378">
        <v>0</v>
      </c>
      <c r="E787" s="342" t="str">
        <f t="shared" si="37"/>
        <v/>
      </c>
      <c r="F787" s="309" t="str">
        <f t="shared" si="35"/>
        <v>否</v>
      </c>
      <c r="G787" s="185" t="str">
        <f t="shared" si="36"/>
        <v>项</v>
      </c>
    </row>
    <row r="788" ht="36" customHeight="1" spans="1:7">
      <c r="A788" s="477" t="s">
        <v>1462</v>
      </c>
      <c r="B788" s="338" t="s">
        <v>1463</v>
      </c>
      <c r="C788" s="378">
        <v>0</v>
      </c>
      <c r="D788" s="378">
        <v>0</v>
      </c>
      <c r="E788" s="342" t="str">
        <f t="shared" si="37"/>
        <v/>
      </c>
      <c r="F788" s="309" t="str">
        <f t="shared" si="35"/>
        <v>否</v>
      </c>
      <c r="G788" s="185" t="str">
        <f t="shared" si="36"/>
        <v>项</v>
      </c>
    </row>
    <row r="789" ht="36" customHeight="1" spans="1:7">
      <c r="A789" s="477" t="s">
        <v>1464</v>
      </c>
      <c r="B789" s="338" t="s">
        <v>1465</v>
      </c>
      <c r="C789" s="378">
        <v>0</v>
      </c>
      <c r="D789" s="378">
        <v>0</v>
      </c>
      <c r="E789" s="342" t="str">
        <f t="shared" si="37"/>
        <v/>
      </c>
      <c r="F789" s="309" t="str">
        <f t="shared" si="35"/>
        <v>否</v>
      </c>
      <c r="G789" s="185" t="str">
        <f t="shared" si="36"/>
        <v>项</v>
      </c>
    </row>
    <row r="790" ht="36" customHeight="1" spans="1:7">
      <c r="A790" s="477" t="s">
        <v>1466</v>
      </c>
      <c r="B790" s="338" t="s">
        <v>1467</v>
      </c>
      <c r="C790" s="378">
        <v>391</v>
      </c>
      <c r="D790" s="378">
        <v>0</v>
      </c>
      <c r="E790" s="342">
        <v>-1</v>
      </c>
      <c r="F790" s="309" t="str">
        <f t="shared" si="35"/>
        <v>是</v>
      </c>
      <c r="G790" s="185" t="str">
        <f t="shared" si="36"/>
        <v>项</v>
      </c>
    </row>
    <row r="791" ht="36" customHeight="1" spans="1:7">
      <c r="A791" s="476" t="s">
        <v>1468</v>
      </c>
      <c r="B791" s="334" t="s">
        <v>1469</v>
      </c>
      <c r="C791" s="374">
        <v>181</v>
      </c>
      <c r="D791" s="374">
        <v>230</v>
      </c>
      <c r="E791" s="347">
        <v>0.271</v>
      </c>
      <c r="F791" s="309" t="str">
        <f t="shared" si="35"/>
        <v>是</v>
      </c>
      <c r="G791" s="185" t="str">
        <f t="shared" si="36"/>
        <v>款</v>
      </c>
    </row>
    <row r="792" ht="36" customHeight="1" spans="1:7">
      <c r="A792" s="477" t="s">
        <v>1470</v>
      </c>
      <c r="B792" s="338" t="s">
        <v>1471</v>
      </c>
      <c r="C792" s="378">
        <v>0</v>
      </c>
      <c r="D792" s="378">
        <v>0</v>
      </c>
      <c r="E792" s="342" t="str">
        <f t="shared" si="37"/>
        <v/>
      </c>
      <c r="F792" s="309" t="str">
        <f t="shared" si="35"/>
        <v>否</v>
      </c>
      <c r="G792" s="185" t="str">
        <f t="shared" si="36"/>
        <v>项</v>
      </c>
    </row>
    <row r="793" ht="36" customHeight="1" spans="1:7">
      <c r="A793" s="477" t="s">
        <v>1472</v>
      </c>
      <c r="B793" s="338" t="s">
        <v>1473</v>
      </c>
      <c r="C793" s="378">
        <v>181</v>
      </c>
      <c r="D793" s="378">
        <v>230</v>
      </c>
      <c r="E793" s="342">
        <v>0.271</v>
      </c>
      <c r="F793" s="309" t="str">
        <f t="shared" si="35"/>
        <v>是</v>
      </c>
      <c r="G793" s="185" t="str">
        <f t="shared" si="36"/>
        <v>项</v>
      </c>
    </row>
    <row r="794" ht="36" customHeight="1" spans="1:7">
      <c r="A794" s="476" t="s">
        <v>1474</v>
      </c>
      <c r="B794" s="334" t="s">
        <v>1475</v>
      </c>
      <c r="C794" s="374">
        <f>SUM(C795:C796)</f>
        <v>0</v>
      </c>
      <c r="D794" s="374">
        <f>SUM(D795:D796)</f>
        <v>0</v>
      </c>
      <c r="E794" s="347" t="str">
        <f t="shared" si="37"/>
        <v/>
      </c>
      <c r="F794" s="309" t="str">
        <f t="shared" si="35"/>
        <v>否</v>
      </c>
      <c r="G794" s="185" t="str">
        <f t="shared" si="36"/>
        <v>款</v>
      </c>
    </row>
    <row r="795" ht="36" customHeight="1" spans="1:7">
      <c r="A795" s="477" t="s">
        <v>1476</v>
      </c>
      <c r="B795" s="338" t="s">
        <v>1477</v>
      </c>
      <c r="C795" s="378">
        <v>0</v>
      </c>
      <c r="D795" s="378">
        <v>0</v>
      </c>
      <c r="E795" s="342" t="str">
        <f t="shared" si="37"/>
        <v/>
      </c>
      <c r="F795" s="309" t="str">
        <f t="shared" si="35"/>
        <v>否</v>
      </c>
      <c r="G795" s="185" t="str">
        <f t="shared" si="36"/>
        <v>项</v>
      </c>
    </row>
    <row r="796" ht="36" customHeight="1" spans="1:7">
      <c r="A796" s="477" t="s">
        <v>1478</v>
      </c>
      <c r="B796" s="338" t="s">
        <v>1479</v>
      </c>
      <c r="C796" s="378">
        <v>0</v>
      </c>
      <c r="D796" s="378">
        <v>0</v>
      </c>
      <c r="E796" s="342" t="str">
        <f t="shared" si="37"/>
        <v/>
      </c>
      <c r="F796" s="309" t="str">
        <f t="shared" si="35"/>
        <v>否</v>
      </c>
      <c r="G796" s="185" t="str">
        <f t="shared" si="36"/>
        <v>项</v>
      </c>
    </row>
    <row r="797" ht="36" customHeight="1" spans="1:7">
      <c r="A797" s="476" t="s">
        <v>1480</v>
      </c>
      <c r="B797" s="334" t="s">
        <v>1481</v>
      </c>
      <c r="C797" s="374">
        <f>C798</f>
        <v>0</v>
      </c>
      <c r="D797" s="374">
        <f>D798</f>
        <v>0</v>
      </c>
      <c r="E797" s="347" t="str">
        <f t="shared" si="37"/>
        <v/>
      </c>
      <c r="F797" s="309" t="str">
        <f t="shared" si="35"/>
        <v>否</v>
      </c>
      <c r="G797" s="185" t="str">
        <f t="shared" si="36"/>
        <v>款</v>
      </c>
    </row>
    <row r="798" ht="36" customHeight="1" spans="1:7">
      <c r="A798" s="477">
        <v>2110901</v>
      </c>
      <c r="B798" s="487" t="s">
        <v>1482</v>
      </c>
      <c r="C798" s="378">
        <v>0</v>
      </c>
      <c r="D798" s="378">
        <v>0</v>
      </c>
      <c r="E798" s="342" t="str">
        <f t="shared" si="37"/>
        <v/>
      </c>
      <c r="F798" s="309" t="str">
        <f t="shared" si="35"/>
        <v>否</v>
      </c>
      <c r="G798" s="185" t="str">
        <f t="shared" si="36"/>
        <v>项</v>
      </c>
    </row>
    <row r="799" ht="36" customHeight="1" spans="1:7">
      <c r="A799" s="476" t="s">
        <v>1483</v>
      </c>
      <c r="B799" s="334" t="s">
        <v>1484</v>
      </c>
      <c r="C799" s="374"/>
      <c r="D799" s="374"/>
      <c r="E799" s="347"/>
      <c r="F799" s="309" t="str">
        <f t="shared" si="35"/>
        <v>否</v>
      </c>
      <c r="G799" s="185" t="str">
        <f t="shared" si="36"/>
        <v>款</v>
      </c>
    </row>
    <row r="800" ht="36" customHeight="1" spans="1:7">
      <c r="A800" s="477">
        <v>2111001</v>
      </c>
      <c r="B800" s="487" t="s">
        <v>1485</v>
      </c>
      <c r="C800" s="378"/>
      <c r="D800" s="378"/>
      <c r="E800" s="342"/>
      <c r="F800" s="309" t="str">
        <f t="shared" si="35"/>
        <v>否</v>
      </c>
      <c r="G800" s="185" t="str">
        <f t="shared" si="36"/>
        <v>项</v>
      </c>
    </row>
    <row r="801" ht="36" customHeight="1" spans="1:7">
      <c r="A801" s="476" t="s">
        <v>1486</v>
      </c>
      <c r="B801" s="334" t="s">
        <v>1487</v>
      </c>
      <c r="C801" s="374"/>
      <c r="D801" s="374"/>
      <c r="E801" s="347"/>
      <c r="F801" s="309" t="str">
        <f t="shared" si="35"/>
        <v>否</v>
      </c>
      <c r="G801" s="185" t="str">
        <f t="shared" si="36"/>
        <v>款</v>
      </c>
    </row>
    <row r="802" ht="36" customHeight="1" spans="1:7">
      <c r="A802" s="477" t="s">
        <v>1488</v>
      </c>
      <c r="B802" s="338" t="s">
        <v>1489</v>
      </c>
      <c r="C802" s="378"/>
      <c r="D802" s="378"/>
      <c r="E802" s="342"/>
      <c r="F802" s="309" t="str">
        <f t="shared" si="35"/>
        <v>否</v>
      </c>
      <c r="G802" s="185" t="str">
        <f t="shared" si="36"/>
        <v>项</v>
      </c>
    </row>
    <row r="803" ht="36" customHeight="1" spans="1:7">
      <c r="A803" s="477" t="s">
        <v>1490</v>
      </c>
      <c r="B803" s="338" t="s">
        <v>1491</v>
      </c>
      <c r="C803" s="378"/>
      <c r="D803" s="378"/>
      <c r="E803" s="342"/>
      <c r="F803" s="309" t="str">
        <f t="shared" si="35"/>
        <v>否</v>
      </c>
      <c r="G803" s="185" t="str">
        <f t="shared" si="36"/>
        <v>项</v>
      </c>
    </row>
    <row r="804" ht="36" customHeight="1" spans="1:7">
      <c r="A804" s="477" t="s">
        <v>1492</v>
      </c>
      <c r="B804" s="338" t="s">
        <v>1493</v>
      </c>
      <c r="C804" s="378">
        <v>0</v>
      </c>
      <c r="D804" s="378">
        <v>0</v>
      </c>
      <c r="E804" s="342" t="str">
        <f t="shared" si="37"/>
        <v/>
      </c>
      <c r="F804" s="309" t="str">
        <f t="shared" si="35"/>
        <v>否</v>
      </c>
      <c r="G804" s="185" t="str">
        <f t="shared" si="36"/>
        <v>项</v>
      </c>
    </row>
    <row r="805" ht="36" customHeight="1" spans="1:7">
      <c r="A805" s="477" t="s">
        <v>1494</v>
      </c>
      <c r="B805" s="338" t="s">
        <v>1495</v>
      </c>
      <c r="C805" s="378">
        <v>0</v>
      </c>
      <c r="D805" s="378">
        <v>0</v>
      </c>
      <c r="E805" s="342" t="str">
        <f t="shared" si="37"/>
        <v/>
      </c>
      <c r="F805" s="309" t="str">
        <f t="shared" si="35"/>
        <v>否</v>
      </c>
      <c r="G805" s="185" t="str">
        <f t="shared" si="36"/>
        <v>项</v>
      </c>
    </row>
    <row r="806" ht="36" customHeight="1" spans="1:7">
      <c r="A806" s="477" t="s">
        <v>1496</v>
      </c>
      <c r="B806" s="338" t="s">
        <v>1497</v>
      </c>
      <c r="C806" s="378">
        <v>0</v>
      </c>
      <c r="D806" s="378">
        <v>0</v>
      </c>
      <c r="E806" s="342" t="str">
        <f t="shared" si="37"/>
        <v/>
      </c>
      <c r="F806" s="309" t="str">
        <f t="shared" si="35"/>
        <v>否</v>
      </c>
      <c r="G806" s="185" t="str">
        <f t="shared" si="36"/>
        <v>项</v>
      </c>
    </row>
    <row r="807" ht="36" customHeight="1" spans="1:7">
      <c r="A807" s="476" t="s">
        <v>1498</v>
      </c>
      <c r="B807" s="334" t="s">
        <v>1499</v>
      </c>
      <c r="C807" s="374">
        <f>C808</f>
        <v>0</v>
      </c>
      <c r="D807" s="374">
        <f>D808</f>
        <v>0</v>
      </c>
      <c r="E807" s="347" t="str">
        <f t="shared" si="37"/>
        <v/>
      </c>
      <c r="F807" s="309" t="str">
        <f t="shared" si="35"/>
        <v>否</v>
      </c>
      <c r="G807" s="185" t="str">
        <f t="shared" si="36"/>
        <v>款</v>
      </c>
    </row>
    <row r="808" ht="36" customHeight="1" spans="1:7">
      <c r="A808" s="340" t="s">
        <v>1500</v>
      </c>
      <c r="B808" s="338" t="s">
        <v>1501</v>
      </c>
      <c r="C808" s="378">
        <v>0</v>
      </c>
      <c r="D808" s="378">
        <v>0</v>
      </c>
      <c r="E808" s="342" t="str">
        <f t="shared" si="37"/>
        <v/>
      </c>
      <c r="F808" s="309" t="str">
        <f t="shared" si="35"/>
        <v>否</v>
      </c>
      <c r="G808" s="185" t="str">
        <f t="shared" si="36"/>
        <v>项</v>
      </c>
    </row>
    <row r="809" ht="36" customHeight="1" spans="1:7">
      <c r="A809" s="476" t="s">
        <v>1502</v>
      </c>
      <c r="B809" s="334" t="s">
        <v>1503</v>
      </c>
      <c r="C809" s="374">
        <f>C810</f>
        <v>0</v>
      </c>
      <c r="D809" s="374">
        <f>D810</f>
        <v>0</v>
      </c>
      <c r="E809" s="347" t="str">
        <f t="shared" si="37"/>
        <v/>
      </c>
      <c r="F809" s="309" t="str">
        <f t="shared" si="35"/>
        <v>否</v>
      </c>
      <c r="G809" s="185" t="str">
        <f t="shared" si="36"/>
        <v>款</v>
      </c>
    </row>
    <row r="810" ht="36" customHeight="1" spans="1:7">
      <c r="A810" s="340" t="s">
        <v>1504</v>
      </c>
      <c r="B810" s="338" t="s">
        <v>1505</v>
      </c>
      <c r="C810" s="378">
        <v>0</v>
      </c>
      <c r="D810" s="378">
        <v>0</v>
      </c>
      <c r="E810" s="342" t="str">
        <f t="shared" si="37"/>
        <v/>
      </c>
      <c r="F810" s="309" t="str">
        <f t="shared" si="35"/>
        <v>否</v>
      </c>
      <c r="G810" s="185" t="str">
        <f t="shared" si="36"/>
        <v>项</v>
      </c>
    </row>
    <row r="811" ht="36" customHeight="1" spans="1:7">
      <c r="A811" s="476" t="s">
        <v>1506</v>
      </c>
      <c r="B811" s="334" t="s">
        <v>1507</v>
      </c>
      <c r="C811" s="374">
        <v>7</v>
      </c>
      <c r="D811" s="374">
        <v>10</v>
      </c>
      <c r="E811" s="347">
        <v>0.429</v>
      </c>
      <c r="F811" s="309" t="str">
        <f t="shared" si="35"/>
        <v>是</v>
      </c>
      <c r="G811" s="185" t="str">
        <f t="shared" si="36"/>
        <v>款</v>
      </c>
    </row>
    <row r="812" ht="36" customHeight="1" spans="1:7">
      <c r="A812" s="477" t="s">
        <v>1508</v>
      </c>
      <c r="B812" s="338" t="s">
        <v>143</v>
      </c>
      <c r="C812" s="378">
        <v>0</v>
      </c>
      <c r="D812" s="378">
        <v>0</v>
      </c>
      <c r="E812" s="342" t="str">
        <f t="shared" si="37"/>
        <v/>
      </c>
      <c r="F812" s="309" t="str">
        <f t="shared" si="35"/>
        <v>否</v>
      </c>
      <c r="G812" s="185" t="str">
        <f t="shared" si="36"/>
        <v>项</v>
      </c>
    </row>
    <row r="813" ht="36" customHeight="1" spans="1:7">
      <c r="A813" s="477" t="s">
        <v>1509</v>
      </c>
      <c r="B813" s="338" t="s">
        <v>145</v>
      </c>
      <c r="C813" s="378">
        <v>0</v>
      </c>
      <c r="D813" s="378">
        <v>0</v>
      </c>
      <c r="E813" s="342" t="str">
        <f t="shared" si="37"/>
        <v/>
      </c>
      <c r="F813" s="309" t="str">
        <f t="shared" si="35"/>
        <v>否</v>
      </c>
      <c r="G813" s="185" t="str">
        <f t="shared" si="36"/>
        <v>项</v>
      </c>
    </row>
    <row r="814" ht="36" customHeight="1" spans="1:7">
      <c r="A814" s="477" t="s">
        <v>1510</v>
      </c>
      <c r="B814" s="338" t="s">
        <v>147</v>
      </c>
      <c r="C814" s="378">
        <v>0</v>
      </c>
      <c r="D814" s="378">
        <v>0</v>
      </c>
      <c r="E814" s="342" t="str">
        <f t="shared" si="37"/>
        <v/>
      </c>
      <c r="F814" s="309" t="str">
        <f t="shared" si="35"/>
        <v>否</v>
      </c>
      <c r="G814" s="185" t="str">
        <f t="shared" si="36"/>
        <v>项</v>
      </c>
    </row>
    <row r="815" ht="36" customHeight="1" spans="1:7">
      <c r="A815" s="477" t="s">
        <v>1511</v>
      </c>
      <c r="B815" s="338" t="s">
        <v>1512</v>
      </c>
      <c r="C815" s="378">
        <v>0</v>
      </c>
      <c r="D815" s="378">
        <v>0</v>
      </c>
      <c r="E815" s="342" t="str">
        <f t="shared" si="37"/>
        <v/>
      </c>
      <c r="F815" s="309" t="str">
        <f t="shared" si="35"/>
        <v>否</v>
      </c>
      <c r="G815" s="185" t="str">
        <f t="shared" si="36"/>
        <v>项</v>
      </c>
    </row>
    <row r="816" ht="36" customHeight="1" spans="1:7">
      <c r="A816" s="477" t="s">
        <v>1513</v>
      </c>
      <c r="B816" s="338" t="s">
        <v>1514</v>
      </c>
      <c r="C816" s="378">
        <v>0</v>
      </c>
      <c r="D816" s="378">
        <v>0</v>
      </c>
      <c r="E816" s="342" t="str">
        <f t="shared" si="37"/>
        <v/>
      </c>
      <c r="F816" s="309" t="str">
        <f t="shared" si="35"/>
        <v>否</v>
      </c>
      <c r="G816" s="185" t="str">
        <f t="shared" si="36"/>
        <v>项</v>
      </c>
    </row>
    <row r="817" ht="36" customHeight="1" spans="1:7">
      <c r="A817" s="477" t="s">
        <v>1515</v>
      </c>
      <c r="B817" s="338" t="s">
        <v>1516</v>
      </c>
      <c r="C817" s="378">
        <v>0</v>
      </c>
      <c r="D817" s="378">
        <v>0</v>
      </c>
      <c r="E817" s="342" t="str">
        <f t="shared" si="37"/>
        <v/>
      </c>
      <c r="F817" s="309" t="str">
        <f t="shared" si="35"/>
        <v>否</v>
      </c>
      <c r="G817" s="185" t="str">
        <f t="shared" si="36"/>
        <v>项</v>
      </c>
    </row>
    <row r="818" ht="36" customHeight="1" spans="1:7">
      <c r="A818" s="477" t="s">
        <v>1517</v>
      </c>
      <c r="B818" s="338" t="s">
        <v>1518</v>
      </c>
      <c r="C818" s="378">
        <v>7</v>
      </c>
      <c r="D818" s="378">
        <v>10</v>
      </c>
      <c r="E818" s="342">
        <v>0.429</v>
      </c>
      <c r="F818" s="309" t="str">
        <f t="shared" si="35"/>
        <v>是</v>
      </c>
      <c r="G818" s="185" t="str">
        <f t="shared" si="36"/>
        <v>项</v>
      </c>
    </row>
    <row r="819" ht="36" customHeight="1" spans="1:7">
      <c r="A819" s="477" t="s">
        <v>1519</v>
      </c>
      <c r="B819" s="338" t="s">
        <v>1520</v>
      </c>
      <c r="C819" s="378">
        <v>0</v>
      </c>
      <c r="D819" s="378">
        <v>0</v>
      </c>
      <c r="E819" s="342" t="str">
        <f t="shared" si="37"/>
        <v/>
      </c>
      <c r="F819" s="309" t="str">
        <f t="shared" si="35"/>
        <v>否</v>
      </c>
      <c r="G819" s="185" t="str">
        <f t="shared" si="36"/>
        <v>项</v>
      </c>
    </row>
    <row r="820" ht="36" customHeight="1" spans="1:7">
      <c r="A820" s="477" t="s">
        <v>1521</v>
      </c>
      <c r="B820" s="338" t="s">
        <v>1522</v>
      </c>
      <c r="C820" s="378">
        <v>0</v>
      </c>
      <c r="D820" s="378">
        <v>0</v>
      </c>
      <c r="E820" s="342" t="str">
        <f t="shared" si="37"/>
        <v/>
      </c>
      <c r="F820" s="309" t="str">
        <f t="shared" si="35"/>
        <v>否</v>
      </c>
      <c r="G820" s="185" t="str">
        <f t="shared" si="36"/>
        <v>项</v>
      </c>
    </row>
    <row r="821" ht="36" customHeight="1" spans="1:7">
      <c r="A821" s="477" t="s">
        <v>1523</v>
      </c>
      <c r="B821" s="338" t="s">
        <v>1524</v>
      </c>
      <c r="C821" s="378">
        <v>0</v>
      </c>
      <c r="D821" s="378">
        <v>0</v>
      </c>
      <c r="E821" s="342" t="str">
        <f t="shared" si="37"/>
        <v/>
      </c>
      <c r="F821" s="309" t="str">
        <f t="shared" si="35"/>
        <v>否</v>
      </c>
      <c r="G821" s="185" t="str">
        <f t="shared" si="36"/>
        <v>项</v>
      </c>
    </row>
    <row r="822" ht="36" customHeight="1" spans="1:7">
      <c r="A822" s="477" t="s">
        <v>1525</v>
      </c>
      <c r="B822" s="338" t="s">
        <v>244</v>
      </c>
      <c r="C822" s="378"/>
      <c r="D822" s="378"/>
      <c r="E822" s="342"/>
      <c r="F822" s="309" t="str">
        <f t="shared" si="35"/>
        <v>否</v>
      </c>
      <c r="G822" s="185" t="str">
        <f t="shared" si="36"/>
        <v>项</v>
      </c>
    </row>
    <row r="823" ht="36" customHeight="1" spans="1:7">
      <c r="A823" s="477" t="s">
        <v>1526</v>
      </c>
      <c r="B823" s="338" t="s">
        <v>1527</v>
      </c>
      <c r="C823" s="378">
        <v>0</v>
      </c>
      <c r="D823" s="378">
        <v>0</v>
      </c>
      <c r="E823" s="342" t="str">
        <f t="shared" si="37"/>
        <v/>
      </c>
      <c r="F823" s="309" t="str">
        <f t="shared" si="35"/>
        <v>否</v>
      </c>
      <c r="G823" s="185" t="str">
        <f t="shared" si="36"/>
        <v>项</v>
      </c>
    </row>
    <row r="824" ht="36" customHeight="1" spans="1:7">
      <c r="A824" s="477" t="s">
        <v>1528</v>
      </c>
      <c r="B824" s="338" t="s">
        <v>161</v>
      </c>
      <c r="C824" s="378">
        <v>0</v>
      </c>
      <c r="D824" s="378">
        <v>0</v>
      </c>
      <c r="E824" s="342" t="str">
        <f t="shared" si="37"/>
        <v/>
      </c>
      <c r="F824" s="309" t="str">
        <f t="shared" si="35"/>
        <v>否</v>
      </c>
      <c r="G824" s="185" t="str">
        <f t="shared" si="36"/>
        <v>项</v>
      </c>
    </row>
    <row r="825" ht="36" customHeight="1" spans="1:7">
      <c r="A825" s="477" t="s">
        <v>1529</v>
      </c>
      <c r="B825" s="338" t="s">
        <v>1530</v>
      </c>
      <c r="C825" s="378">
        <v>0</v>
      </c>
      <c r="D825" s="378">
        <v>0</v>
      </c>
      <c r="E825" s="342" t="str">
        <f t="shared" si="37"/>
        <v/>
      </c>
      <c r="F825" s="309" t="str">
        <f t="shared" si="35"/>
        <v>否</v>
      </c>
      <c r="G825" s="185" t="str">
        <f t="shared" si="36"/>
        <v>项</v>
      </c>
    </row>
    <row r="826" ht="36" customHeight="1" spans="1:7">
      <c r="A826" s="476" t="s">
        <v>1531</v>
      </c>
      <c r="B826" s="334" t="s">
        <v>1532</v>
      </c>
      <c r="C826" s="374">
        <v>48</v>
      </c>
      <c r="D826" s="374">
        <v>110</v>
      </c>
      <c r="E826" s="347">
        <v>1.292</v>
      </c>
      <c r="F826" s="309" t="str">
        <f t="shared" si="35"/>
        <v>是</v>
      </c>
      <c r="G826" s="185" t="str">
        <f t="shared" si="36"/>
        <v>款</v>
      </c>
    </row>
    <row r="827" ht="36" customHeight="1" spans="1:7">
      <c r="A827" s="485" t="s">
        <v>1533</v>
      </c>
      <c r="B827" s="490" t="s">
        <v>1534</v>
      </c>
      <c r="C827" s="378">
        <v>48</v>
      </c>
      <c r="D827" s="378">
        <v>110</v>
      </c>
      <c r="E827" s="342">
        <v>1.292</v>
      </c>
      <c r="F827" s="309" t="str">
        <f t="shared" si="35"/>
        <v>是</v>
      </c>
      <c r="G827" s="185" t="str">
        <f t="shared" si="36"/>
        <v>项</v>
      </c>
    </row>
    <row r="828" ht="36" customHeight="1" spans="1:7">
      <c r="A828" s="486" t="s">
        <v>1535</v>
      </c>
      <c r="B828" s="482" t="s">
        <v>532</v>
      </c>
      <c r="C828" s="483"/>
      <c r="D828" s="483"/>
      <c r="E828" s="347"/>
      <c r="F828" s="309" t="str">
        <f t="shared" si="35"/>
        <v>否</v>
      </c>
      <c r="G828" s="185" t="str">
        <f t="shared" si="36"/>
        <v>项</v>
      </c>
    </row>
    <row r="829" ht="36" customHeight="1" spans="1:7">
      <c r="A829" s="476" t="s">
        <v>93</v>
      </c>
      <c r="B829" s="334" t="s">
        <v>94</v>
      </c>
      <c r="C829" s="374">
        <v>12455</v>
      </c>
      <c r="D829" s="374">
        <v>10200</v>
      </c>
      <c r="E829" s="347">
        <v>-0.181</v>
      </c>
      <c r="F829" s="309" t="str">
        <f t="shared" si="35"/>
        <v>是</v>
      </c>
      <c r="G829" s="185" t="str">
        <f t="shared" si="36"/>
        <v>类</v>
      </c>
    </row>
    <row r="830" ht="36" customHeight="1" spans="1:7">
      <c r="A830" s="476" t="s">
        <v>1536</v>
      </c>
      <c r="B830" s="334" t="s">
        <v>1537</v>
      </c>
      <c r="C830" s="489">
        <v>1441</v>
      </c>
      <c r="D830" s="489">
        <v>1576</v>
      </c>
      <c r="E830" s="384">
        <v>0.094</v>
      </c>
      <c r="F830" s="309" t="str">
        <f t="shared" si="35"/>
        <v>是</v>
      </c>
      <c r="G830" s="185" t="str">
        <f t="shared" si="36"/>
        <v>款</v>
      </c>
    </row>
    <row r="831" ht="36" customHeight="1" spans="1:7">
      <c r="A831" s="477" t="s">
        <v>1538</v>
      </c>
      <c r="B831" s="338" t="s">
        <v>143</v>
      </c>
      <c r="C831" s="378">
        <v>197</v>
      </c>
      <c r="D831" s="378">
        <v>198</v>
      </c>
      <c r="E831" s="342">
        <v>0.005</v>
      </c>
      <c r="F831" s="309" t="str">
        <f t="shared" si="35"/>
        <v>是</v>
      </c>
      <c r="G831" s="185" t="str">
        <f t="shared" si="36"/>
        <v>项</v>
      </c>
    </row>
    <row r="832" ht="36" customHeight="1" spans="1:7">
      <c r="A832" s="477" t="s">
        <v>1539</v>
      </c>
      <c r="B832" s="338" t="s">
        <v>145</v>
      </c>
      <c r="C832" s="378">
        <v>0</v>
      </c>
      <c r="D832" s="378">
        <v>0</v>
      </c>
      <c r="E832" s="342" t="str">
        <f t="shared" si="37"/>
        <v/>
      </c>
      <c r="F832" s="309" t="str">
        <f t="shared" si="35"/>
        <v>否</v>
      </c>
      <c r="G832" s="185" t="str">
        <f t="shared" si="36"/>
        <v>项</v>
      </c>
    </row>
    <row r="833" ht="36" customHeight="1" spans="1:7">
      <c r="A833" s="477" t="s">
        <v>1540</v>
      </c>
      <c r="B833" s="338" t="s">
        <v>147</v>
      </c>
      <c r="C833" s="378"/>
      <c r="D833" s="378"/>
      <c r="E833" s="342"/>
      <c r="F833" s="309" t="str">
        <f t="shared" si="35"/>
        <v>否</v>
      </c>
      <c r="G833" s="185" t="str">
        <f t="shared" si="36"/>
        <v>项</v>
      </c>
    </row>
    <row r="834" ht="36" customHeight="1" spans="1:7">
      <c r="A834" s="477" t="s">
        <v>1541</v>
      </c>
      <c r="B834" s="338" t="s">
        <v>1542</v>
      </c>
      <c r="C834" s="378">
        <v>116</v>
      </c>
      <c r="D834" s="378">
        <v>140</v>
      </c>
      <c r="E834" s="342">
        <v>0.207</v>
      </c>
      <c r="F834" s="309" t="str">
        <f t="shared" si="35"/>
        <v>是</v>
      </c>
      <c r="G834" s="185" t="str">
        <f t="shared" si="36"/>
        <v>项</v>
      </c>
    </row>
    <row r="835" ht="36" customHeight="1" spans="1:7">
      <c r="A835" s="477" t="s">
        <v>1543</v>
      </c>
      <c r="B835" s="338" t="s">
        <v>1544</v>
      </c>
      <c r="C835" s="378"/>
      <c r="D835" s="378"/>
      <c r="E835" s="342"/>
      <c r="F835" s="309" t="str">
        <f t="shared" si="35"/>
        <v>否</v>
      </c>
      <c r="G835" s="185" t="str">
        <f t="shared" si="36"/>
        <v>项</v>
      </c>
    </row>
    <row r="836" ht="36" customHeight="1" spans="1:7">
      <c r="A836" s="477" t="s">
        <v>1545</v>
      </c>
      <c r="B836" s="338" t="s">
        <v>1546</v>
      </c>
      <c r="C836" s="378"/>
      <c r="D836" s="378"/>
      <c r="E836" s="342"/>
      <c r="F836" s="309" t="str">
        <f t="shared" si="35"/>
        <v>否</v>
      </c>
      <c r="G836" s="185" t="str">
        <f t="shared" si="36"/>
        <v>项</v>
      </c>
    </row>
    <row r="837" ht="36" customHeight="1" spans="1:7">
      <c r="A837" s="477" t="s">
        <v>1547</v>
      </c>
      <c r="B837" s="338" t="s">
        <v>1548</v>
      </c>
      <c r="C837" s="378">
        <v>0</v>
      </c>
      <c r="D837" s="378">
        <v>0</v>
      </c>
      <c r="E837" s="342" t="str">
        <f t="shared" si="37"/>
        <v/>
      </c>
      <c r="F837" s="309" t="str">
        <f t="shared" si="35"/>
        <v>否</v>
      </c>
      <c r="G837" s="185" t="str">
        <f t="shared" si="36"/>
        <v>项</v>
      </c>
    </row>
    <row r="838" ht="36" customHeight="1" spans="1:7">
      <c r="A838" s="477" t="s">
        <v>1549</v>
      </c>
      <c r="B838" s="338" t="s">
        <v>1550</v>
      </c>
      <c r="C838" s="378"/>
      <c r="D838" s="378"/>
      <c r="E838" s="342"/>
      <c r="F838" s="309" t="str">
        <f t="shared" si="35"/>
        <v>否</v>
      </c>
      <c r="G838" s="185" t="str">
        <f t="shared" si="36"/>
        <v>项</v>
      </c>
    </row>
    <row r="839" ht="36" customHeight="1" spans="1:7">
      <c r="A839" s="477" t="s">
        <v>1551</v>
      </c>
      <c r="B839" s="338" t="s">
        <v>1552</v>
      </c>
      <c r="C839" s="378"/>
      <c r="D839" s="378"/>
      <c r="E839" s="342"/>
      <c r="F839" s="309" t="str">
        <f t="shared" si="35"/>
        <v>否</v>
      </c>
      <c r="G839" s="185" t="str">
        <f t="shared" si="36"/>
        <v>项</v>
      </c>
    </row>
    <row r="840" ht="36" customHeight="1" spans="1:7">
      <c r="A840" s="477" t="s">
        <v>1553</v>
      </c>
      <c r="B840" s="338" t="s">
        <v>1554</v>
      </c>
      <c r="C840" s="378">
        <v>1128</v>
      </c>
      <c r="D840" s="378">
        <v>1238</v>
      </c>
      <c r="E840" s="342">
        <v>0.098</v>
      </c>
      <c r="F840" s="309" t="str">
        <f t="shared" si="35"/>
        <v>是</v>
      </c>
      <c r="G840" s="185" t="str">
        <f t="shared" si="36"/>
        <v>项</v>
      </c>
    </row>
    <row r="841" ht="36" customHeight="1" spans="1:7">
      <c r="A841" s="476" t="s">
        <v>1555</v>
      </c>
      <c r="B841" s="334" t="s">
        <v>1556</v>
      </c>
      <c r="C841" s="374">
        <v>131</v>
      </c>
      <c r="D841" s="374">
        <v>150</v>
      </c>
      <c r="E841" s="347">
        <v>0.145</v>
      </c>
      <c r="F841" s="309" t="str">
        <f t="shared" si="35"/>
        <v>是</v>
      </c>
      <c r="G841" s="185" t="str">
        <f t="shared" si="36"/>
        <v>款</v>
      </c>
    </row>
    <row r="842" ht="36" customHeight="1" spans="1:7">
      <c r="A842" s="477">
        <v>2120201</v>
      </c>
      <c r="B842" s="487" t="s">
        <v>1557</v>
      </c>
      <c r="C842" s="378">
        <v>131</v>
      </c>
      <c r="D842" s="378">
        <v>150</v>
      </c>
      <c r="E842" s="342">
        <v>0.145</v>
      </c>
      <c r="F842" s="309" t="str">
        <f t="shared" ref="F842:F905" si="38">IF(LEN(A842)=3,"是",IF(B842&lt;&gt;"",IF(SUM(C842:D842)&lt;&gt;0,"是","否"),"是"))</f>
        <v>是</v>
      </c>
      <c r="G842" s="185" t="str">
        <f t="shared" ref="G842:G905" si="39">IF(LEN(A842)=3,"类",IF(LEN(A842)=5,"款","项"))</f>
        <v>项</v>
      </c>
    </row>
    <row r="843" ht="36" customHeight="1" spans="1:7">
      <c r="A843" s="476" t="s">
        <v>1558</v>
      </c>
      <c r="B843" s="334" t="s">
        <v>1559</v>
      </c>
      <c r="C843" s="374">
        <v>7840</v>
      </c>
      <c r="D843" s="374">
        <v>5200</v>
      </c>
      <c r="E843" s="347">
        <v>-0.337</v>
      </c>
      <c r="F843" s="309" t="str">
        <f t="shared" si="38"/>
        <v>是</v>
      </c>
      <c r="G843" s="185" t="str">
        <f t="shared" si="39"/>
        <v>款</v>
      </c>
    </row>
    <row r="844" ht="36" customHeight="1" spans="1:7">
      <c r="A844" s="477" t="s">
        <v>1560</v>
      </c>
      <c r="B844" s="338" t="s">
        <v>1561</v>
      </c>
      <c r="C844" s="378">
        <v>6949</v>
      </c>
      <c r="D844" s="378">
        <v>4200</v>
      </c>
      <c r="E844" s="342">
        <v>-0.396</v>
      </c>
      <c r="F844" s="309" t="str">
        <f t="shared" si="38"/>
        <v>是</v>
      </c>
      <c r="G844" s="185" t="str">
        <f t="shared" si="39"/>
        <v>项</v>
      </c>
    </row>
    <row r="845" ht="36" customHeight="1" spans="1:7">
      <c r="A845" s="477" t="s">
        <v>1562</v>
      </c>
      <c r="B845" s="338" t="s">
        <v>1563</v>
      </c>
      <c r="C845" s="378">
        <v>891</v>
      </c>
      <c r="D845" s="378">
        <v>1000</v>
      </c>
      <c r="E845" s="342">
        <v>0.122</v>
      </c>
      <c r="F845" s="309" t="str">
        <f t="shared" si="38"/>
        <v>是</v>
      </c>
      <c r="G845" s="185" t="str">
        <f t="shared" si="39"/>
        <v>项</v>
      </c>
    </row>
    <row r="846" ht="36" customHeight="1" spans="1:7">
      <c r="A846" s="476" t="s">
        <v>1564</v>
      </c>
      <c r="B846" s="334" t="s">
        <v>1565</v>
      </c>
      <c r="C846" s="374">
        <v>1768</v>
      </c>
      <c r="D846" s="374">
        <v>1884</v>
      </c>
      <c r="E846" s="347">
        <v>0.066</v>
      </c>
      <c r="F846" s="309" t="str">
        <f t="shared" si="38"/>
        <v>是</v>
      </c>
      <c r="G846" s="185" t="str">
        <f t="shared" si="39"/>
        <v>款</v>
      </c>
    </row>
    <row r="847" ht="36" customHeight="1" spans="1:7">
      <c r="A847" s="477">
        <v>2120501</v>
      </c>
      <c r="B847" s="487" t="s">
        <v>1566</v>
      </c>
      <c r="C847" s="378">
        <v>1768</v>
      </c>
      <c r="D847" s="378">
        <v>1884</v>
      </c>
      <c r="E847" s="342">
        <v>0.066</v>
      </c>
      <c r="F847" s="309" t="str">
        <f t="shared" si="38"/>
        <v>是</v>
      </c>
      <c r="G847" s="185" t="str">
        <f t="shared" si="39"/>
        <v>项</v>
      </c>
    </row>
    <row r="848" ht="36" customHeight="1" spans="1:7">
      <c r="A848" s="476" t="s">
        <v>1567</v>
      </c>
      <c r="B848" s="334" t="s">
        <v>1568</v>
      </c>
      <c r="C848" s="374"/>
      <c r="D848" s="374"/>
      <c r="E848" s="347"/>
      <c r="F848" s="309" t="str">
        <f t="shared" si="38"/>
        <v>否</v>
      </c>
      <c r="G848" s="185" t="str">
        <f t="shared" si="39"/>
        <v>款</v>
      </c>
    </row>
    <row r="849" ht="36" customHeight="1" spans="1:7">
      <c r="A849" s="477">
        <v>2120601</v>
      </c>
      <c r="B849" s="487" t="s">
        <v>1569</v>
      </c>
      <c r="C849" s="378"/>
      <c r="D849" s="378"/>
      <c r="E849" s="342"/>
      <c r="F849" s="309" t="str">
        <f t="shared" si="38"/>
        <v>否</v>
      </c>
      <c r="G849" s="185" t="str">
        <f t="shared" si="39"/>
        <v>项</v>
      </c>
    </row>
    <row r="850" ht="36" customHeight="1" spans="1:7">
      <c r="A850" s="476" t="s">
        <v>1570</v>
      </c>
      <c r="B850" s="334" t="s">
        <v>1571</v>
      </c>
      <c r="C850" s="374">
        <v>1275</v>
      </c>
      <c r="D850" s="374">
        <v>1390</v>
      </c>
      <c r="E850" s="347">
        <v>0.09</v>
      </c>
      <c r="F850" s="309" t="str">
        <f t="shared" si="38"/>
        <v>是</v>
      </c>
      <c r="G850" s="185" t="str">
        <f t="shared" si="39"/>
        <v>款</v>
      </c>
    </row>
    <row r="851" ht="36" customHeight="1" spans="1:7">
      <c r="A851" s="477">
        <v>2129999</v>
      </c>
      <c r="B851" s="487" t="s">
        <v>1572</v>
      </c>
      <c r="C851" s="378">
        <v>1275</v>
      </c>
      <c r="D851" s="378">
        <v>1390</v>
      </c>
      <c r="E851" s="342">
        <v>0.09</v>
      </c>
      <c r="F851" s="309" t="str">
        <f t="shared" si="38"/>
        <v>是</v>
      </c>
      <c r="G851" s="185" t="str">
        <f t="shared" si="39"/>
        <v>项</v>
      </c>
    </row>
    <row r="852" ht="36" customHeight="1" spans="1:7">
      <c r="A852" s="481" t="s">
        <v>1573</v>
      </c>
      <c r="B852" s="482" t="s">
        <v>532</v>
      </c>
      <c r="C852" s="483"/>
      <c r="D852" s="483"/>
      <c r="E852" s="347"/>
      <c r="F852" s="309" t="str">
        <f t="shared" si="38"/>
        <v>否</v>
      </c>
      <c r="G852" s="185" t="str">
        <f t="shared" si="39"/>
        <v>项</v>
      </c>
    </row>
    <row r="853" ht="36" customHeight="1" spans="1:7">
      <c r="A853" s="476" t="s">
        <v>95</v>
      </c>
      <c r="B853" s="334" t="s">
        <v>96</v>
      </c>
      <c r="C853" s="374">
        <v>65212</v>
      </c>
      <c r="D853" s="374">
        <v>76000</v>
      </c>
      <c r="E853" s="347">
        <v>0.165</v>
      </c>
      <c r="F853" s="309" t="str">
        <f t="shared" si="38"/>
        <v>是</v>
      </c>
      <c r="G853" s="185" t="str">
        <f t="shared" si="39"/>
        <v>类</v>
      </c>
    </row>
    <row r="854" ht="36" customHeight="1" spans="1:7">
      <c r="A854" s="476" t="s">
        <v>1574</v>
      </c>
      <c r="B854" s="334" t="s">
        <v>1575</v>
      </c>
      <c r="C854" s="374">
        <v>27616</v>
      </c>
      <c r="D854" s="374">
        <v>21823</v>
      </c>
      <c r="E854" s="347">
        <v>-0.21</v>
      </c>
      <c r="F854" s="309" t="str">
        <f t="shared" si="38"/>
        <v>是</v>
      </c>
      <c r="G854" s="185" t="str">
        <f t="shared" si="39"/>
        <v>款</v>
      </c>
    </row>
    <row r="855" ht="36" customHeight="1" spans="1:7">
      <c r="A855" s="477" t="s">
        <v>1576</v>
      </c>
      <c r="B855" s="338" t="s">
        <v>143</v>
      </c>
      <c r="C855" s="378">
        <v>542</v>
      </c>
      <c r="D855" s="378">
        <v>500</v>
      </c>
      <c r="E855" s="342">
        <v>-0.077</v>
      </c>
      <c r="F855" s="309" t="str">
        <f t="shared" si="38"/>
        <v>是</v>
      </c>
      <c r="G855" s="185" t="str">
        <f t="shared" si="39"/>
        <v>项</v>
      </c>
    </row>
    <row r="856" ht="36" customHeight="1" spans="1:7">
      <c r="A856" s="477" t="s">
        <v>1577</v>
      </c>
      <c r="B856" s="338" t="s">
        <v>145</v>
      </c>
      <c r="C856" s="378"/>
      <c r="D856" s="378"/>
      <c r="E856" s="342"/>
      <c r="F856" s="309" t="str">
        <f t="shared" si="38"/>
        <v>否</v>
      </c>
      <c r="G856" s="185" t="str">
        <f t="shared" si="39"/>
        <v>项</v>
      </c>
    </row>
    <row r="857" ht="36" customHeight="1" spans="1:7">
      <c r="A857" s="477" t="s">
        <v>1578</v>
      </c>
      <c r="B857" s="338" t="s">
        <v>147</v>
      </c>
      <c r="C857" s="378"/>
      <c r="D857" s="378"/>
      <c r="E857" s="342"/>
      <c r="F857" s="309" t="str">
        <f t="shared" si="38"/>
        <v>否</v>
      </c>
      <c r="G857" s="185" t="str">
        <f t="shared" si="39"/>
        <v>项</v>
      </c>
    </row>
    <row r="858" ht="36" customHeight="1" spans="1:7">
      <c r="A858" s="477" t="s">
        <v>1579</v>
      </c>
      <c r="B858" s="338" t="s">
        <v>161</v>
      </c>
      <c r="C858" s="378">
        <v>4193</v>
      </c>
      <c r="D858" s="378">
        <v>2815</v>
      </c>
      <c r="E858" s="342">
        <v>-0.329</v>
      </c>
      <c r="F858" s="309" t="str">
        <f t="shared" si="38"/>
        <v>是</v>
      </c>
      <c r="G858" s="185" t="str">
        <f t="shared" si="39"/>
        <v>项</v>
      </c>
    </row>
    <row r="859" ht="36" customHeight="1" spans="1:7">
      <c r="A859" s="477" t="s">
        <v>1580</v>
      </c>
      <c r="B859" s="338" t="s">
        <v>1581</v>
      </c>
      <c r="C859" s="378">
        <v>96</v>
      </c>
      <c r="D859" s="378">
        <v>100</v>
      </c>
      <c r="E859" s="342">
        <v>0.042</v>
      </c>
      <c r="F859" s="309" t="str">
        <f t="shared" si="38"/>
        <v>是</v>
      </c>
      <c r="G859" s="185" t="str">
        <f t="shared" si="39"/>
        <v>项</v>
      </c>
    </row>
    <row r="860" ht="36" customHeight="1" spans="1:7">
      <c r="A860" s="477" t="s">
        <v>1582</v>
      </c>
      <c r="B860" s="338" t="s">
        <v>1583</v>
      </c>
      <c r="C860" s="378">
        <v>3142</v>
      </c>
      <c r="D860" s="378">
        <v>2500</v>
      </c>
      <c r="E860" s="342">
        <v>-0.204</v>
      </c>
      <c r="F860" s="309" t="str">
        <f t="shared" si="38"/>
        <v>是</v>
      </c>
      <c r="G860" s="185" t="str">
        <f t="shared" si="39"/>
        <v>项</v>
      </c>
    </row>
    <row r="861" ht="36" customHeight="1" spans="1:7">
      <c r="A861" s="477" t="s">
        <v>1584</v>
      </c>
      <c r="B861" s="338" t="s">
        <v>1585</v>
      </c>
      <c r="C861" s="378">
        <v>67</v>
      </c>
      <c r="D861" s="378">
        <v>0</v>
      </c>
      <c r="E861" s="342">
        <v>-1</v>
      </c>
      <c r="F861" s="309" t="str">
        <f t="shared" si="38"/>
        <v>是</v>
      </c>
      <c r="G861" s="185" t="str">
        <f t="shared" si="39"/>
        <v>项</v>
      </c>
    </row>
    <row r="862" ht="36" customHeight="1" spans="1:7">
      <c r="A862" s="477" t="s">
        <v>1586</v>
      </c>
      <c r="B862" s="338" t="s">
        <v>1587</v>
      </c>
      <c r="C862" s="378">
        <v>52</v>
      </c>
      <c r="D862" s="378">
        <v>20</v>
      </c>
      <c r="E862" s="342">
        <v>-0.615</v>
      </c>
      <c r="F862" s="309" t="str">
        <f t="shared" si="38"/>
        <v>是</v>
      </c>
      <c r="G862" s="185" t="str">
        <f t="shared" si="39"/>
        <v>项</v>
      </c>
    </row>
    <row r="863" ht="36" customHeight="1" spans="1:7">
      <c r="A863" s="477" t="s">
        <v>1588</v>
      </c>
      <c r="B863" s="338" t="s">
        <v>1589</v>
      </c>
      <c r="C863" s="378"/>
      <c r="D863" s="378"/>
      <c r="E863" s="342"/>
      <c r="F863" s="309" t="str">
        <f t="shared" si="38"/>
        <v>否</v>
      </c>
      <c r="G863" s="185" t="str">
        <f t="shared" si="39"/>
        <v>项</v>
      </c>
    </row>
    <row r="864" ht="36" customHeight="1" spans="1:7">
      <c r="A864" s="477" t="s">
        <v>1590</v>
      </c>
      <c r="B864" s="338" t="s">
        <v>1591</v>
      </c>
      <c r="C864" s="378">
        <v>2</v>
      </c>
      <c r="D864" s="378">
        <v>0</v>
      </c>
      <c r="E864" s="342">
        <v>-1</v>
      </c>
      <c r="F864" s="309" t="str">
        <f t="shared" si="38"/>
        <v>是</v>
      </c>
      <c r="G864" s="185" t="str">
        <f t="shared" si="39"/>
        <v>项</v>
      </c>
    </row>
    <row r="865" ht="36" customHeight="1" spans="1:7">
      <c r="A865" s="477" t="s">
        <v>1592</v>
      </c>
      <c r="B865" s="338" t="s">
        <v>1593</v>
      </c>
      <c r="C865" s="378"/>
      <c r="D865" s="378"/>
      <c r="E865" s="342"/>
      <c r="F865" s="309" t="str">
        <f t="shared" si="38"/>
        <v>否</v>
      </c>
      <c r="G865" s="185" t="str">
        <f t="shared" si="39"/>
        <v>项</v>
      </c>
    </row>
    <row r="866" ht="36" customHeight="1" spans="1:7">
      <c r="A866" s="477" t="s">
        <v>1594</v>
      </c>
      <c r="B866" s="338" t="s">
        <v>1595</v>
      </c>
      <c r="C866" s="378">
        <v>0</v>
      </c>
      <c r="D866" s="378">
        <v>0</v>
      </c>
      <c r="E866" s="342" t="str">
        <f>IF(C866&gt;0,D866/C866-1,IF(C866&lt;0,-(D866/C866-1),""))</f>
        <v/>
      </c>
      <c r="F866" s="309" t="str">
        <f t="shared" si="38"/>
        <v>否</v>
      </c>
      <c r="G866" s="185" t="str">
        <f t="shared" si="39"/>
        <v>项</v>
      </c>
    </row>
    <row r="867" ht="36" customHeight="1" spans="1:7">
      <c r="A867" s="477" t="s">
        <v>1596</v>
      </c>
      <c r="B867" s="338" t="s">
        <v>1597</v>
      </c>
      <c r="C867" s="378">
        <v>70</v>
      </c>
      <c r="D867" s="378">
        <v>54</v>
      </c>
      <c r="E867" s="342">
        <v>-0.229</v>
      </c>
      <c r="F867" s="309" t="str">
        <f t="shared" si="38"/>
        <v>是</v>
      </c>
      <c r="G867" s="185" t="str">
        <f t="shared" si="39"/>
        <v>项</v>
      </c>
    </row>
    <row r="868" ht="36" customHeight="1" spans="1:7">
      <c r="A868" s="477" t="s">
        <v>1598</v>
      </c>
      <c r="B868" s="338" t="s">
        <v>1599</v>
      </c>
      <c r="C868" s="378">
        <v>420</v>
      </c>
      <c r="D868" s="378">
        <v>0</v>
      </c>
      <c r="E868" s="342">
        <v>-1</v>
      </c>
      <c r="F868" s="309" t="str">
        <f t="shared" si="38"/>
        <v>是</v>
      </c>
      <c r="G868" s="185" t="str">
        <f t="shared" si="39"/>
        <v>项</v>
      </c>
    </row>
    <row r="869" ht="36" customHeight="1" spans="1:7">
      <c r="A869" s="477" t="s">
        <v>1600</v>
      </c>
      <c r="B869" s="338" t="s">
        <v>1601</v>
      </c>
      <c r="C869" s="378">
        <v>0</v>
      </c>
      <c r="D869" s="378">
        <v>0</v>
      </c>
      <c r="E869" s="342" t="str">
        <f>IF(C869&gt;0,D869/C869-1,IF(C869&lt;0,-(D869/C869-1),""))</f>
        <v/>
      </c>
      <c r="F869" s="309" t="str">
        <f t="shared" si="38"/>
        <v>否</v>
      </c>
      <c r="G869" s="185" t="str">
        <f t="shared" si="39"/>
        <v>项</v>
      </c>
    </row>
    <row r="870" ht="36" customHeight="1" spans="1:7">
      <c r="A870" s="477" t="s">
        <v>1602</v>
      </c>
      <c r="B870" s="338" t="s">
        <v>1603</v>
      </c>
      <c r="C870" s="378">
        <v>11413</v>
      </c>
      <c r="D870" s="378">
        <v>11410</v>
      </c>
      <c r="E870" s="491">
        <v>0</v>
      </c>
      <c r="F870" s="309" t="str">
        <f t="shared" si="38"/>
        <v>是</v>
      </c>
      <c r="G870" s="185" t="str">
        <f t="shared" si="39"/>
        <v>项</v>
      </c>
    </row>
    <row r="871" ht="36" customHeight="1" spans="1:7">
      <c r="A871" s="477" t="s">
        <v>1604</v>
      </c>
      <c r="B871" s="338" t="s">
        <v>1605</v>
      </c>
      <c r="C871" s="378">
        <v>373</v>
      </c>
      <c r="D871" s="378">
        <v>200</v>
      </c>
      <c r="E871" s="342">
        <v>-0.464</v>
      </c>
      <c r="F871" s="309" t="str">
        <f t="shared" si="38"/>
        <v>是</v>
      </c>
      <c r="G871" s="185" t="str">
        <f t="shared" si="39"/>
        <v>项</v>
      </c>
    </row>
    <row r="872" ht="36" customHeight="1" spans="1:7">
      <c r="A872" s="477" t="s">
        <v>1606</v>
      </c>
      <c r="B872" s="338" t="s">
        <v>1607</v>
      </c>
      <c r="C872" s="378">
        <v>305</v>
      </c>
      <c r="D872" s="378">
        <v>100</v>
      </c>
      <c r="E872" s="342">
        <v>-0.672</v>
      </c>
      <c r="F872" s="309" t="str">
        <f t="shared" si="38"/>
        <v>是</v>
      </c>
      <c r="G872" s="185" t="str">
        <f t="shared" si="39"/>
        <v>项</v>
      </c>
    </row>
    <row r="873" ht="36" customHeight="1" spans="1:7">
      <c r="A873" s="477" t="s">
        <v>1608</v>
      </c>
      <c r="B873" s="338" t="s">
        <v>1609</v>
      </c>
      <c r="C873" s="378">
        <v>1128</v>
      </c>
      <c r="D873" s="378">
        <v>500</v>
      </c>
      <c r="E873" s="342">
        <v>-0.557</v>
      </c>
      <c r="F873" s="309" t="str">
        <f t="shared" si="38"/>
        <v>是</v>
      </c>
      <c r="G873" s="185" t="str">
        <f t="shared" si="39"/>
        <v>项</v>
      </c>
    </row>
    <row r="874" ht="36" customHeight="1" spans="1:7">
      <c r="A874" s="477" t="s">
        <v>1610</v>
      </c>
      <c r="B874" s="338" t="s">
        <v>1611</v>
      </c>
      <c r="C874" s="378">
        <v>52</v>
      </c>
      <c r="D874" s="378">
        <v>20</v>
      </c>
      <c r="E874" s="342">
        <v>-0.615</v>
      </c>
      <c r="F874" s="309" t="str">
        <f t="shared" si="38"/>
        <v>是</v>
      </c>
      <c r="G874" s="185" t="str">
        <f t="shared" si="39"/>
        <v>项</v>
      </c>
    </row>
    <row r="875" ht="36" customHeight="1" spans="1:7">
      <c r="A875" s="477" t="s">
        <v>1612</v>
      </c>
      <c r="B875" s="338" t="s">
        <v>1613</v>
      </c>
      <c r="C875" s="378">
        <v>4858</v>
      </c>
      <c r="D875" s="378">
        <v>2000</v>
      </c>
      <c r="E875" s="342">
        <v>-0.588</v>
      </c>
      <c r="F875" s="309" t="str">
        <f t="shared" si="38"/>
        <v>是</v>
      </c>
      <c r="G875" s="185" t="str">
        <f t="shared" si="39"/>
        <v>项</v>
      </c>
    </row>
    <row r="876" ht="36" customHeight="1" spans="1:7">
      <c r="A876" s="477" t="s">
        <v>1614</v>
      </c>
      <c r="B876" s="338" t="s">
        <v>1615</v>
      </c>
      <c r="C876" s="378">
        <v>769</v>
      </c>
      <c r="D876" s="378">
        <v>264</v>
      </c>
      <c r="E876" s="342">
        <v>-0.657</v>
      </c>
      <c r="F876" s="309" t="str">
        <f t="shared" si="38"/>
        <v>是</v>
      </c>
      <c r="G876" s="185" t="str">
        <f t="shared" si="39"/>
        <v>项</v>
      </c>
    </row>
    <row r="877" ht="36" customHeight="1" spans="1:7">
      <c r="A877" s="477" t="s">
        <v>1616</v>
      </c>
      <c r="B877" s="338" t="s">
        <v>1617</v>
      </c>
      <c r="C877" s="378">
        <v>0</v>
      </c>
      <c r="D877" s="378">
        <v>0</v>
      </c>
      <c r="E877" s="342" t="str">
        <f>IF(C877&gt;0,D877/C877-1,IF(C877&lt;0,-(D877/C877-1),""))</f>
        <v/>
      </c>
      <c r="F877" s="309" t="str">
        <f t="shared" si="38"/>
        <v>否</v>
      </c>
      <c r="G877" s="185" t="str">
        <f t="shared" si="39"/>
        <v>项</v>
      </c>
    </row>
    <row r="878" ht="36" customHeight="1" spans="1:7">
      <c r="A878" s="477" t="s">
        <v>1618</v>
      </c>
      <c r="B878" s="338" t="s">
        <v>1619</v>
      </c>
      <c r="C878" s="378">
        <v>92</v>
      </c>
      <c r="D878" s="378">
        <v>0</v>
      </c>
      <c r="E878" s="342">
        <v>-1</v>
      </c>
      <c r="F878" s="309" t="str">
        <f t="shared" si="38"/>
        <v>是</v>
      </c>
      <c r="G878" s="185" t="str">
        <f t="shared" si="39"/>
        <v>项</v>
      </c>
    </row>
    <row r="879" ht="36" customHeight="1" spans="1:7">
      <c r="A879" s="477" t="s">
        <v>1620</v>
      </c>
      <c r="B879" s="338" t="s">
        <v>1621</v>
      </c>
      <c r="C879" s="378">
        <v>42</v>
      </c>
      <c r="D879" s="378">
        <v>1340</v>
      </c>
      <c r="E879" s="342">
        <v>30.905</v>
      </c>
      <c r="F879" s="309" t="str">
        <f t="shared" si="38"/>
        <v>是</v>
      </c>
      <c r="G879" s="185" t="str">
        <f t="shared" si="39"/>
        <v>项</v>
      </c>
    </row>
    <row r="880" ht="36" customHeight="1" spans="1:7">
      <c r="A880" s="476" t="s">
        <v>1622</v>
      </c>
      <c r="B880" s="334" t="s">
        <v>1623</v>
      </c>
      <c r="C880" s="374">
        <v>5364</v>
      </c>
      <c r="D880" s="374">
        <v>4581</v>
      </c>
      <c r="E880" s="347">
        <v>-0.146</v>
      </c>
      <c r="F880" s="309" t="str">
        <f t="shared" si="38"/>
        <v>是</v>
      </c>
      <c r="G880" s="185" t="str">
        <f t="shared" si="39"/>
        <v>款</v>
      </c>
    </row>
    <row r="881" ht="36" customHeight="1" spans="1:7">
      <c r="A881" s="477" t="s">
        <v>1624</v>
      </c>
      <c r="B881" s="338" t="s">
        <v>143</v>
      </c>
      <c r="C881" s="378">
        <v>327</v>
      </c>
      <c r="D881" s="378">
        <v>354</v>
      </c>
      <c r="E881" s="342">
        <v>0.083</v>
      </c>
      <c r="F881" s="309" t="str">
        <f t="shared" si="38"/>
        <v>是</v>
      </c>
      <c r="G881" s="185" t="str">
        <f t="shared" si="39"/>
        <v>项</v>
      </c>
    </row>
    <row r="882" ht="36" customHeight="1" spans="1:7">
      <c r="A882" s="477" t="s">
        <v>1625</v>
      </c>
      <c r="B882" s="338" t="s">
        <v>145</v>
      </c>
      <c r="C882" s="378"/>
      <c r="D882" s="378"/>
      <c r="E882" s="342"/>
      <c r="F882" s="309" t="str">
        <f t="shared" si="38"/>
        <v>否</v>
      </c>
      <c r="G882" s="185" t="str">
        <f t="shared" si="39"/>
        <v>项</v>
      </c>
    </row>
    <row r="883" ht="36" customHeight="1" spans="1:7">
      <c r="A883" s="477" t="s">
        <v>1626</v>
      </c>
      <c r="B883" s="338" t="s">
        <v>147</v>
      </c>
      <c r="C883" s="378"/>
      <c r="D883" s="378"/>
      <c r="E883" s="342"/>
      <c r="F883" s="309" t="str">
        <f t="shared" si="38"/>
        <v>否</v>
      </c>
      <c r="G883" s="185" t="str">
        <f t="shared" si="39"/>
        <v>项</v>
      </c>
    </row>
    <row r="884" ht="36" customHeight="1" spans="1:7">
      <c r="A884" s="477" t="s">
        <v>1627</v>
      </c>
      <c r="B884" s="338" t="s">
        <v>1628</v>
      </c>
      <c r="C884" s="378">
        <v>1581</v>
      </c>
      <c r="D884" s="378">
        <v>1482</v>
      </c>
      <c r="E884" s="342">
        <v>-0.063</v>
      </c>
      <c r="F884" s="309" t="str">
        <f t="shared" si="38"/>
        <v>是</v>
      </c>
      <c r="G884" s="185" t="str">
        <f t="shared" si="39"/>
        <v>项</v>
      </c>
    </row>
    <row r="885" ht="36" customHeight="1" spans="1:7">
      <c r="A885" s="477" t="s">
        <v>1629</v>
      </c>
      <c r="B885" s="338" t="s">
        <v>1630</v>
      </c>
      <c r="C885" s="378">
        <v>197</v>
      </c>
      <c r="D885" s="378">
        <v>100</v>
      </c>
      <c r="E885" s="342">
        <v>-0.492</v>
      </c>
      <c r="F885" s="309" t="str">
        <f t="shared" si="38"/>
        <v>是</v>
      </c>
      <c r="G885" s="185" t="str">
        <f t="shared" si="39"/>
        <v>项</v>
      </c>
    </row>
    <row r="886" ht="36" customHeight="1" spans="1:7">
      <c r="A886" s="477" t="s">
        <v>1631</v>
      </c>
      <c r="B886" s="338" t="s">
        <v>1632</v>
      </c>
      <c r="C886" s="378"/>
      <c r="D886" s="378"/>
      <c r="E886" s="342"/>
      <c r="F886" s="309" t="str">
        <f t="shared" si="38"/>
        <v>否</v>
      </c>
      <c r="G886" s="185" t="str">
        <f t="shared" si="39"/>
        <v>项</v>
      </c>
    </row>
    <row r="887" ht="36" customHeight="1" spans="1:7">
      <c r="A887" s="477" t="s">
        <v>1633</v>
      </c>
      <c r="B887" s="338" t="s">
        <v>1634</v>
      </c>
      <c r="C887" s="378">
        <v>17</v>
      </c>
      <c r="D887" s="378">
        <v>10</v>
      </c>
      <c r="E887" s="342">
        <v>-0.412</v>
      </c>
      <c r="F887" s="309" t="str">
        <f t="shared" si="38"/>
        <v>是</v>
      </c>
      <c r="G887" s="185" t="str">
        <f t="shared" si="39"/>
        <v>项</v>
      </c>
    </row>
    <row r="888" ht="36" customHeight="1" spans="1:7">
      <c r="A888" s="477" t="s">
        <v>1635</v>
      </c>
      <c r="B888" s="338" t="s">
        <v>1636</v>
      </c>
      <c r="C888" s="378">
        <v>286</v>
      </c>
      <c r="D888" s="378">
        <v>200</v>
      </c>
      <c r="E888" s="342">
        <v>-0.301</v>
      </c>
      <c r="F888" s="309" t="str">
        <f t="shared" si="38"/>
        <v>是</v>
      </c>
      <c r="G888" s="185" t="str">
        <f t="shared" si="39"/>
        <v>项</v>
      </c>
    </row>
    <row r="889" ht="36" customHeight="1" spans="1:7">
      <c r="A889" s="477" t="s">
        <v>1637</v>
      </c>
      <c r="B889" s="338" t="s">
        <v>1638</v>
      </c>
      <c r="C889" s="378"/>
      <c r="D889" s="378"/>
      <c r="E889" s="342"/>
      <c r="F889" s="309" t="str">
        <f t="shared" si="38"/>
        <v>否</v>
      </c>
      <c r="G889" s="185" t="str">
        <f t="shared" si="39"/>
        <v>项</v>
      </c>
    </row>
    <row r="890" ht="36" customHeight="1" spans="1:7">
      <c r="A890" s="477" t="s">
        <v>1639</v>
      </c>
      <c r="B890" s="338" t="s">
        <v>1640</v>
      </c>
      <c r="C890" s="378">
        <v>286</v>
      </c>
      <c r="D890" s="378">
        <v>100</v>
      </c>
      <c r="E890" s="342">
        <v>-0.65</v>
      </c>
      <c r="F890" s="309" t="str">
        <f t="shared" si="38"/>
        <v>是</v>
      </c>
      <c r="G890" s="185" t="str">
        <f t="shared" si="39"/>
        <v>项</v>
      </c>
    </row>
    <row r="891" ht="36" customHeight="1" spans="1:7">
      <c r="A891" s="477" t="s">
        <v>1641</v>
      </c>
      <c r="B891" s="338" t="s">
        <v>1642</v>
      </c>
      <c r="C891" s="378">
        <v>12</v>
      </c>
      <c r="D891" s="378">
        <v>5</v>
      </c>
      <c r="E891" s="342">
        <v>-0.583</v>
      </c>
      <c r="F891" s="309" t="str">
        <f t="shared" si="38"/>
        <v>是</v>
      </c>
      <c r="G891" s="185" t="str">
        <f t="shared" si="39"/>
        <v>项</v>
      </c>
    </row>
    <row r="892" ht="36" customHeight="1" spans="1:7">
      <c r="A892" s="477" t="s">
        <v>1643</v>
      </c>
      <c r="B892" s="338" t="s">
        <v>1644</v>
      </c>
      <c r="C892" s="378"/>
      <c r="D892" s="378"/>
      <c r="E892" s="342"/>
      <c r="F892" s="309" t="str">
        <f t="shared" si="38"/>
        <v>否</v>
      </c>
      <c r="G892" s="185" t="str">
        <f t="shared" si="39"/>
        <v>项</v>
      </c>
    </row>
    <row r="893" ht="36" customHeight="1" spans="1:7">
      <c r="A893" s="477" t="s">
        <v>1645</v>
      </c>
      <c r="B893" s="338" t="s">
        <v>1646</v>
      </c>
      <c r="C893" s="378"/>
      <c r="D893" s="378"/>
      <c r="E893" s="342"/>
      <c r="F893" s="309" t="str">
        <f t="shared" si="38"/>
        <v>否</v>
      </c>
      <c r="G893" s="185" t="str">
        <f t="shared" si="39"/>
        <v>项</v>
      </c>
    </row>
    <row r="894" ht="36" customHeight="1" spans="1:7">
      <c r="A894" s="477" t="s">
        <v>1647</v>
      </c>
      <c r="B894" s="338" t="s">
        <v>1648</v>
      </c>
      <c r="C894" s="378"/>
      <c r="D894" s="378"/>
      <c r="E894" s="342"/>
      <c r="F894" s="309" t="str">
        <f t="shared" si="38"/>
        <v>否</v>
      </c>
      <c r="G894" s="185" t="str">
        <f t="shared" si="39"/>
        <v>项</v>
      </c>
    </row>
    <row r="895" ht="36" customHeight="1" spans="1:7">
      <c r="A895" s="477" t="s">
        <v>1649</v>
      </c>
      <c r="B895" s="338" t="s">
        <v>1650</v>
      </c>
      <c r="C895" s="378"/>
      <c r="D895" s="378"/>
      <c r="E895" s="342"/>
      <c r="F895" s="309" t="str">
        <f t="shared" si="38"/>
        <v>否</v>
      </c>
      <c r="G895" s="185" t="str">
        <f t="shared" si="39"/>
        <v>项</v>
      </c>
    </row>
    <row r="896" ht="36" customHeight="1" spans="1:7">
      <c r="A896" s="477" t="s">
        <v>1651</v>
      </c>
      <c r="B896" s="338" t="s">
        <v>1652</v>
      </c>
      <c r="C896" s="378"/>
      <c r="D896" s="378"/>
      <c r="E896" s="342"/>
      <c r="F896" s="309" t="str">
        <f t="shared" si="38"/>
        <v>否</v>
      </c>
      <c r="G896" s="185" t="str">
        <f t="shared" si="39"/>
        <v>项</v>
      </c>
    </row>
    <row r="897" ht="36" customHeight="1" spans="1:7">
      <c r="A897" s="477" t="s">
        <v>1653</v>
      </c>
      <c r="B897" s="338" t="s">
        <v>1654</v>
      </c>
      <c r="C897" s="378">
        <v>0</v>
      </c>
      <c r="D897" s="378">
        <v>0</v>
      </c>
      <c r="E897" s="342" t="str">
        <f>IF(C897&gt;0,D897/C897-1,IF(C897&lt;0,-(D897/C897-1),""))</f>
        <v/>
      </c>
      <c r="F897" s="309" t="str">
        <f t="shared" si="38"/>
        <v>否</v>
      </c>
      <c r="G897" s="185" t="str">
        <f t="shared" si="39"/>
        <v>项</v>
      </c>
    </row>
    <row r="898" ht="36" customHeight="1" spans="1:7">
      <c r="A898" s="477" t="s">
        <v>1655</v>
      </c>
      <c r="B898" s="338" t="s">
        <v>1656</v>
      </c>
      <c r="C898" s="378">
        <v>0</v>
      </c>
      <c r="D898" s="378">
        <v>0</v>
      </c>
      <c r="E898" s="342" t="str">
        <f>IF(C898&gt;0,D898/C898-1,IF(C898&lt;0,-(D898/C898-1),""))</f>
        <v/>
      </c>
      <c r="F898" s="309" t="str">
        <f t="shared" si="38"/>
        <v>否</v>
      </c>
      <c r="G898" s="185" t="str">
        <f t="shared" si="39"/>
        <v>项</v>
      </c>
    </row>
    <row r="899" ht="36" customHeight="1" spans="1:7">
      <c r="A899" s="477" t="s">
        <v>1657</v>
      </c>
      <c r="B899" s="338" t="s">
        <v>1658</v>
      </c>
      <c r="C899" s="378">
        <v>0</v>
      </c>
      <c r="D899" s="378">
        <v>0</v>
      </c>
      <c r="E899" s="342" t="str">
        <f>IF(C899&gt;0,D899/C899-1,IF(C899&lt;0,-(D899/C899-1),""))</f>
        <v/>
      </c>
      <c r="F899" s="309" t="str">
        <f t="shared" si="38"/>
        <v>否</v>
      </c>
      <c r="G899" s="185" t="str">
        <f t="shared" si="39"/>
        <v>项</v>
      </c>
    </row>
    <row r="900" ht="36" customHeight="1" spans="1:7">
      <c r="A900" s="477" t="s">
        <v>1659</v>
      </c>
      <c r="B900" s="338" t="s">
        <v>1660</v>
      </c>
      <c r="C900" s="378">
        <v>593</v>
      </c>
      <c r="D900" s="378">
        <v>160</v>
      </c>
      <c r="E900" s="342">
        <v>-0.73</v>
      </c>
      <c r="F900" s="309" t="str">
        <f t="shared" si="38"/>
        <v>是</v>
      </c>
      <c r="G900" s="185" t="str">
        <f t="shared" si="39"/>
        <v>项</v>
      </c>
    </row>
    <row r="901" ht="36" customHeight="1" spans="1:7">
      <c r="A901" s="477" t="s">
        <v>1661</v>
      </c>
      <c r="B901" s="338" t="s">
        <v>1662</v>
      </c>
      <c r="C901" s="378">
        <v>0</v>
      </c>
      <c r="D901" s="378">
        <v>0</v>
      </c>
      <c r="E901" s="342" t="str">
        <f>IF(C901&gt;0,D901/C901-1,IF(C901&lt;0,-(D901/C901-1),""))</f>
        <v/>
      </c>
      <c r="F901" s="309" t="str">
        <f t="shared" si="38"/>
        <v>否</v>
      </c>
      <c r="G901" s="185" t="str">
        <f t="shared" si="39"/>
        <v>项</v>
      </c>
    </row>
    <row r="902" ht="36" customHeight="1" spans="1:7">
      <c r="A902" s="477" t="s">
        <v>1663</v>
      </c>
      <c r="B902" s="338" t="s">
        <v>1664</v>
      </c>
      <c r="C902" s="378">
        <v>20</v>
      </c>
      <c r="D902" s="378">
        <v>0</v>
      </c>
      <c r="E902" s="342">
        <v>-1</v>
      </c>
      <c r="F902" s="309" t="str">
        <f t="shared" si="38"/>
        <v>是</v>
      </c>
      <c r="G902" s="185" t="str">
        <f t="shared" si="39"/>
        <v>项</v>
      </c>
    </row>
    <row r="903" ht="36" customHeight="1" spans="1:7">
      <c r="A903" s="477" t="s">
        <v>1665</v>
      </c>
      <c r="B903" s="338" t="s">
        <v>1593</v>
      </c>
      <c r="C903" s="378"/>
      <c r="D903" s="378"/>
      <c r="E903" s="342"/>
      <c r="F903" s="309" t="str">
        <f t="shared" si="38"/>
        <v>否</v>
      </c>
      <c r="G903" s="185" t="str">
        <f t="shared" si="39"/>
        <v>项</v>
      </c>
    </row>
    <row r="904" ht="36" customHeight="1" spans="1:6">
      <c r="A904" s="477">
        <v>2130238</v>
      </c>
      <c r="B904" s="338" t="s">
        <v>1666</v>
      </c>
      <c r="C904" s="378"/>
      <c r="D904" s="378">
        <v>850</v>
      </c>
      <c r="E904" s="342" t="s">
        <v>517</v>
      </c>
      <c r="F904" s="309"/>
    </row>
    <row r="905" ht="36" customHeight="1" spans="1:7">
      <c r="A905" s="477" t="s">
        <v>1667</v>
      </c>
      <c r="B905" s="338" t="s">
        <v>1668</v>
      </c>
      <c r="C905" s="378">
        <v>2045</v>
      </c>
      <c r="D905" s="378">
        <v>1320</v>
      </c>
      <c r="E905" s="342">
        <v>-0.355</v>
      </c>
      <c r="F905" s="309" t="str">
        <f>IF(LEN(A905)=3,"是",IF(B905&lt;&gt;"",IF(SUM(C905:D905)&lt;&gt;0,"是","否"),"是"))</f>
        <v>是</v>
      </c>
      <c r="G905" s="185" t="str">
        <f>IF(LEN(A905)=3,"类",IF(LEN(A905)=5,"款","项"))</f>
        <v>项</v>
      </c>
    </row>
    <row r="906" ht="36" customHeight="1" spans="1:7">
      <c r="A906" s="476" t="s">
        <v>1669</v>
      </c>
      <c r="B906" s="334" t="s">
        <v>1670</v>
      </c>
      <c r="C906" s="374">
        <v>7505</v>
      </c>
      <c r="D906" s="374">
        <v>24514</v>
      </c>
      <c r="E906" s="347">
        <v>2.266</v>
      </c>
      <c r="F906" s="309" t="str">
        <f>IF(LEN(A906)=3,"是",IF(B906&lt;&gt;"",IF(SUM(C906:D906)&lt;&gt;0,"是","否"),"是"))</f>
        <v>是</v>
      </c>
      <c r="G906" s="185" t="str">
        <f>IF(LEN(A906)=3,"类",IF(LEN(A906)=5,"款","项"))</f>
        <v>款</v>
      </c>
    </row>
    <row r="907" ht="36" customHeight="1" spans="1:7">
      <c r="A907" s="477" t="s">
        <v>1671</v>
      </c>
      <c r="B907" s="338" t="s">
        <v>143</v>
      </c>
      <c r="C907" s="378">
        <v>204</v>
      </c>
      <c r="D907" s="378">
        <v>194</v>
      </c>
      <c r="E907" s="342">
        <v>-0.049</v>
      </c>
      <c r="F907" s="309" t="str">
        <f t="shared" ref="F907:F970" si="40">IF(LEN(A907)=3,"是",IF(B907&lt;&gt;"",IF(SUM(C907:D907)&lt;&gt;0,"是","否"),"是"))</f>
        <v>是</v>
      </c>
      <c r="G907" s="185" t="str">
        <f t="shared" ref="G907:G970" si="41">IF(LEN(A907)=3,"类",IF(LEN(A907)=5,"款","项"))</f>
        <v>项</v>
      </c>
    </row>
    <row r="908" ht="36" customHeight="1" spans="1:7">
      <c r="A908" s="477" t="s">
        <v>1672</v>
      </c>
      <c r="B908" s="338" t="s">
        <v>145</v>
      </c>
      <c r="C908" s="378">
        <v>0</v>
      </c>
      <c r="D908" s="378">
        <v>0</v>
      </c>
      <c r="E908" s="342" t="str">
        <f>IF(C908&gt;0,D908/C908-1,IF(C908&lt;0,-(D908/C908-1),""))</f>
        <v/>
      </c>
      <c r="F908" s="309" t="str">
        <f t="shared" si="40"/>
        <v>否</v>
      </c>
      <c r="G908" s="185" t="str">
        <f t="shared" si="41"/>
        <v>项</v>
      </c>
    </row>
    <row r="909" ht="36" customHeight="1" spans="1:7">
      <c r="A909" s="477" t="s">
        <v>1673</v>
      </c>
      <c r="B909" s="338" t="s">
        <v>147</v>
      </c>
      <c r="C909" s="378"/>
      <c r="D909" s="378"/>
      <c r="E909" s="342"/>
      <c r="F909" s="309" t="str">
        <f t="shared" si="40"/>
        <v>否</v>
      </c>
      <c r="G909" s="185" t="str">
        <f t="shared" si="41"/>
        <v>项</v>
      </c>
    </row>
    <row r="910" ht="36" customHeight="1" spans="1:7">
      <c r="A910" s="477" t="s">
        <v>1674</v>
      </c>
      <c r="B910" s="338" t="s">
        <v>1675</v>
      </c>
      <c r="C910" s="378"/>
      <c r="D910" s="378"/>
      <c r="E910" s="342"/>
      <c r="F910" s="309" t="str">
        <f t="shared" si="40"/>
        <v>否</v>
      </c>
      <c r="G910" s="185" t="str">
        <f t="shared" si="41"/>
        <v>项</v>
      </c>
    </row>
    <row r="911" ht="36" customHeight="1" spans="1:7">
      <c r="A911" s="477" t="s">
        <v>1676</v>
      </c>
      <c r="B911" s="338" t="s">
        <v>1677</v>
      </c>
      <c r="C911" s="378">
        <v>5922</v>
      </c>
      <c r="D911" s="378">
        <v>23428</v>
      </c>
      <c r="E911" s="342">
        <v>2.956</v>
      </c>
      <c r="F911" s="309" t="str">
        <f t="shared" si="40"/>
        <v>是</v>
      </c>
      <c r="G911" s="185" t="str">
        <f t="shared" si="41"/>
        <v>项</v>
      </c>
    </row>
    <row r="912" ht="36" customHeight="1" spans="1:7">
      <c r="A912" s="477" t="s">
        <v>1678</v>
      </c>
      <c r="B912" s="338" t="s">
        <v>1679</v>
      </c>
      <c r="C912" s="378">
        <v>0</v>
      </c>
      <c r="D912" s="378">
        <v>0</v>
      </c>
      <c r="E912" s="342" t="str">
        <f>IF(C912&gt;0,D912/C912-1,IF(C912&lt;0,-(D912/C912-1),""))</f>
        <v/>
      </c>
      <c r="F912" s="309" t="str">
        <f t="shared" si="40"/>
        <v>否</v>
      </c>
      <c r="G912" s="185" t="str">
        <f t="shared" si="41"/>
        <v>项</v>
      </c>
    </row>
    <row r="913" ht="36" customHeight="1" spans="1:7">
      <c r="A913" s="477" t="s">
        <v>1680</v>
      </c>
      <c r="B913" s="338" t="s">
        <v>1681</v>
      </c>
      <c r="C913" s="378">
        <v>0</v>
      </c>
      <c r="D913" s="378">
        <v>0</v>
      </c>
      <c r="E913" s="342" t="str">
        <f>IF(C913&gt;0,D913/C913-1,IF(C913&lt;0,-(D913/C913-1),""))</f>
        <v/>
      </c>
      <c r="F913" s="309" t="str">
        <f t="shared" si="40"/>
        <v>否</v>
      </c>
      <c r="G913" s="185" t="str">
        <f t="shared" si="41"/>
        <v>项</v>
      </c>
    </row>
    <row r="914" ht="36" customHeight="1" spans="1:7">
      <c r="A914" s="477" t="s">
        <v>1682</v>
      </c>
      <c r="B914" s="338" t="s">
        <v>1683</v>
      </c>
      <c r="C914" s="378">
        <v>50</v>
      </c>
      <c r="D914" s="378">
        <v>0</v>
      </c>
      <c r="E914" s="342">
        <v>-1</v>
      </c>
      <c r="F914" s="309" t="str">
        <f t="shared" si="40"/>
        <v>是</v>
      </c>
      <c r="G914" s="185" t="str">
        <f t="shared" si="41"/>
        <v>项</v>
      </c>
    </row>
    <row r="915" ht="36" customHeight="1" spans="1:7">
      <c r="A915" s="477" t="s">
        <v>1684</v>
      </c>
      <c r="B915" s="338" t="s">
        <v>1685</v>
      </c>
      <c r="C915" s="378">
        <v>0</v>
      </c>
      <c r="D915" s="378">
        <v>0</v>
      </c>
      <c r="E915" s="342" t="str">
        <f>IF(C915&gt;0,D915/C915-1,IF(C915&lt;0,-(D915/C915-1),""))</f>
        <v/>
      </c>
      <c r="F915" s="309" t="str">
        <f t="shared" si="40"/>
        <v>否</v>
      </c>
      <c r="G915" s="185" t="str">
        <f t="shared" si="41"/>
        <v>项</v>
      </c>
    </row>
    <row r="916" ht="36" customHeight="1" spans="1:7">
      <c r="A916" s="477" t="s">
        <v>1686</v>
      </c>
      <c r="B916" s="338" t="s">
        <v>1687</v>
      </c>
      <c r="C916" s="378">
        <v>453</v>
      </c>
      <c r="D916" s="378">
        <v>272</v>
      </c>
      <c r="E916" s="342">
        <v>-0.4</v>
      </c>
      <c r="F916" s="309" t="str">
        <f t="shared" si="40"/>
        <v>是</v>
      </c>
      <c r="G916" s="185" t="str">
        <f t="shared" si="41"/>
        <v>项</v>
      </c>
    </row>
    <row r="917" ht="36" customHeight="1" spans="1:7">
      <c r="A917" s="477" t="s">
        <v>1688</v>
      </c>
      <c r="B917" s="338" t="s">
        <v>1689</v>
      </c>
      <c r="C917" s="378">
        <v>12</v>
      </c>
      <c r="D917" s="378">
        <v>0</v>
      </c>
      <c r="E917" s="342">
        <v>-1</v>
      </c>
      <c r="F917" s="309" t="str">
        <f t="shared" si="40"/>
        <v>是</v>
      </c>
      <c r="G917" s="185" t="str">
        <f t="shared" si="41"/>
        <v>项</v>
      </c>
    </row>
    <row r="918" ht="36" customHeight="1" spans="1:7">
      <c r="A918" s="477" t="s">
        <v>1690</v>
      </c>
      <c r="B918" s="338" t="s">
        <v>1691</v>
      </c>
      <c r="C918" s="378"/>
      <c r="D918" s="378"/>
      <c r="E918" s="342"/>
      <c r="F918" s="309" t="str">
        <f t="shared" si="40"/>
        <v>否</v>
      </c>
      <c r="G918" s="185" t="str">
        <f t="shared" si="41"/>
        <v>项</v>
      </c>
    </row>
    <row r="919" ht="36" customHeight="1" spans="1:7">
      <c r="A919" s="477" t="s">
        <v>1692</v>
      </c>
      <c r="B919" s="338" t="s">
        <v>1693</v>
      </c>
      <c r="C919" s="378"/>
      <c r="D919" s="378"/>
      <c r="E919" s="342"/>
      <c r="F919" s="309" t="str">
        <f t="shared" si="40"/>
        <v>否</v>
      </c>
      <c r="G919" s="185" t="str">
        <f t="shared" si="41"/>
        <v>项</v>
      </c>
    </row>
    <row r="920" ht="36" customHeight="1" spans="1:7">
      <c r="A920" s="477" t="s">
        <v>1694</v>
      </c>
      <c r="B920" s="338" t="s">
        <v>1695</v>
      </c>
      <c r="C920" s="378">
        <v>825</v>
      </c>
      <c r="D920" s="378">
        <v>120</v>
      </c>
      <c r="E920" s="342">
        <v>-0.855</v>
      </c>
      <c r="F920" s="309" t="str">
        <f t="shared" si="40"/>
        <v>是</v>
      </c>
      <c r="G920" s="185" t="str">
        <f t="shared" si="41"/>
        <v>项</v>
      </c>
    </row>
    <row r="921" ht="36" customHeight="1" spans="1:7">
      <c r="A921" s="477" t="s">
        <v>1696</v>
      </c>
      <c r="B921" s="338" t="s">
        <v>1697</v>
      </c>
      <c r="C921" s="378">
        <v>64</v>
      </c>
      <c r="D921" s="378">
        <v>30</v>
      </c>
      <c r="E921" s="342">
        <v>-0.531</v>
      </c>
      <c r="F921" s="309" t="str">
        <f t="shared" si="40"/>
        <v>是</v>
      </c>
      <c r="G921" s="185" t="str">
        <f t="shared" si="41"/>
        <v>项</v>
      </c>
    </row>
    <row r="922" ht="36" customHeight="1" spans="1:7">
      <c r="A922" s="477" t="s">
        <v>1698</v>
      </c>
      <c r="B922" s="338" t="s">
        <v>1699</v>
      </c>
      <c r="C922" s="378">
        <v>82</v>
      </c>
      <c r="D922" s="378">
        <v>0</v>
      </c>
      <c r="E922" s="342">
        <v>-1</v>
      </c>
      <c r="F922" s="309" t="str">
        <f t="shared" si="40"/>
        <v>是</v>
      </c>
      <c r="G922" s="185" t="str">
        <f t="shared" si="41"/>
        <v>项</v>
      </c>
    </row>
    <row r="923" ht="36" customHeight="1" spans="1:7">
      <c r="A923" s="477" t="s">
        <v>1700</v>
      </c>
      <c r="B923" s="338" t="s">
        <v>1701</v>
      </c>
      <c r="C923" s="378">
        <v>0</v>
      </c>
      <c r="D923" s="378">
        <v>0</v>
      </c>
      <c r="E923" s="342" t="str">
        <f t="shared" ref="E923:E928" si="42">IF(C923&gt;0,D923/C923-1,IF(C923&lt;0,-(D923/C923-1),""))</f>
        <v/>
      </c>
      <c r="F923" s="309" t="str">
        <f t="shared" si="40"/>
        <v>否</v>
      </c>
      <c r="G923" s="185" t="str">
        <f t="shared" si="41"/>
        <v>项</v>
      </c>
    </row>
    <row r="924" ht="36" customHeight="1" spans="1:7">
      <c r="A924" s="477" t="s">
        <v>1702</v>
      </c>
      <c r="B924" s="338" t="s">
        <v>1703</v>
      </c>
      <c r="C924" s="378">
        <v>0</v>
      </c>
      <c r="D924" s="378">
        <v>0</v>
      </c>
      <c r="E924" s="342" t="str">
        <f t="shared" si="42"/>
        <v/>
      </c>
      <c r="F924" s="309" t="str">
        <f t="shared" si="40"/>
        <v>否</v>
      </c>
      <c r="G924" s="185" t="str">
        <f t="shared" si="41"/>
        <v>项</v>
      </c>
    </row>
    <row r="925" ht="36" customHeight="1" spans="1:7">
      <c r="A925" s="477" t="s">
        <v>1704</v>
      </c>
      <c r="B925" s="338" t="s">
        <v>1705</v>
      </c>
      <c r="C925" s="378">
        <v>0</v>
      </c>
      <c r="D925" s="378">
        <v>0</v>
      </c>
      <c r="E925" s="342" t="str">
        <f t="shared" si="42"/>
        <v/>
      </c>
      <c r="F925" s="309" t="str">
        <f t="shared" si="40"/>
        <v>否</v>
      </c>
      <c r="G925" s="185" t="str">
        <f t="shared" si="41"/>
        <v>项</v>
      </c>
    </row>
    <row r="926" ht="36" customHeight="1" spans="1:7">
      <c r="A926" s="477" t="s">
        <v>1706</v>
      </c>
      <c r="B926" s="338" t="s">
        <v>1707</v>
      </c>
      <c r="C926" s="378">
        <v>127</v>
      </c>
      <c r="D926" s="378">
        <v>0</v>
      </c>
      <c r="E926" s="342">
        <v>-1</v>
      </c>
      <c r="F926" s="309" t="str">
        <f t="shared" si="40"/>
        <v>是</v>
      </c>
      <c r="G926" s="185" t="str">
        <f t="shared" si="41"/>
        <v>项</v>
      </c>
    </row>
    <row r="927" ht="36" customHeight="1" spans="1:7">
      <c r="A927" s="477" t="s">
        <v>1708</v>
      </c>
      <c r="B927" s="338" t="s">
        <v>1709</v>
      </c>
      <c r="C927" s="378">
        <v>0</v>
      </c>
      <c r="D927" s="378">
        <v>0</v>
      </c>
      <c r="E927" s="342" t="str">
        <f t="shared" si="42"/>
        <v/>
      </c>
      <c r="F927" s="309" t="str">
        <f t="shared" si="40"/>
        <v>否</v>
      </c>
      <c r="G927" s="185" t="str">
        <f t="shared" si="41"/>
        <v>项</v>
      </c>
    </row>
    <row r="928" ht="36" customHeight="1" spans="1:7">
      <c r="A928" s="477" t="s">
        <v>1710</v>
      </c>
      <c r="B928" s="338" t="s">
        <v>1652</v>
      </c>
      <c r="C928" s="378">
        <v>0</v>
      </c>
      <c r="D928" s="378">
        <v>0</v>
      </c>
      <c r="E928" s="342" t="str">
        <f t="shared" si="42"/>
        <v/>
      </c>
      <c r="F928" s="309" t="str">
        <f t="shared" si="40"/>
        <v>否</v>
      </c>
      <c r="G928" s="185" t="str">
        <f t="shared" si="41"/>
        <v>项</v>
      </c>
    </row>
    <row r="929" ht="36" customHeight="1" spans="1:7">
      <c r="A929" s="477" t="s">
        <v>1711</v>
      </c>
      <c r="B929" s="338" t="s">
        <v>1712</v>
      </c>
      <c r="C929" s="378"/>
      <c r="D929" s="378"/>
      <c r="E929" s="342"/>
      <c r="F929" s="309" t="str">
        <f t="shared" si="40"/>
        <v>否</v>
      </c>
      <c r="G929" s="185" t="str">
        <f t="shared" si="41"/>
        <v>项</v>
      </c>
    </row>
    <row r="930" ht="36" customHeight="1" spans="1:7">
      <c r="A930" s="477" t="s">
        <v>1713</v>
      </c>
      <c r="B930" s="338" t="s">
        <v>1714</v>
      </c>
      <c r="C930" s="378">
        <v>203</v>
      </c>
      <c r="D930" s="378">
        <v>0</v>
      </c>
      <c r="E930" s="342">
        <v>-1</v>
      </c>
      <c r="F930" s="309" t="str">
        <f t="shared" si="40"/>
        <v>是</v>
      </c>
      <c r="G930" s="185" t="str">
        <f t="shared" si="41"/>
        <v>项</v>
      </c>
    </row>
    <row r="931" ht="36" customHeight="1" spans="1:7">
      <c r="A931" s="477" t="s">
        <v>1715</v>
      </c>
      <c r="B931" s="338" t="s">
        <v>1716</v>
      </c>
      <c r="C931" s="378">
        <v>0</v>
      </c>
      <c r="D931" s="378">
        <v>0</v>
      </c>
      <c r="E931" s="342" t="str">
        <f>IF(C931&gt;0,D931/C931-1,IF(C931&lt;0,-(D931/C931-1),""))</f>
        <v/>
      </c>
      <c r="F931" s="309" t="str">
        <f t="shared" si="40"/>
        <v>否</v>
      </c>
      <c r="G931" s="185" t="str">
        <f t="shared" si="41"/>
        <v>项</v>
      </c>
    </row>
    <row r="932" ht="36" customHeight="1" spans="1:7">
      <c r="A932" s="477" t="s">
        <v>1717</v>
      </c>
      <c r="B932" s="338" t="s">
        <v>1718</v>
      </c>
      <c r="C932" s="378">
        <v>0</v>
      </c>
      <c r="D932" s="378">
        <v>0</v>
      </c>
      <c r="E932" s="342" t="str">
        <f>IF(C932&gt;0,D932/C932-1,IF(C932&lt;0,-(D932/C932-1),""))</f>
        <v/>
      </c>
      <c r="F932" s="309" t="str">
        <f t="shared" si="40"/>
        <v>否</v>
      </c>
      <c r="G932" s="185" t="str">
        <f t="shared" si="41"/>
        <v>项</v>
      </c>
    </row>
    <row r="933" ht="36" customHeight="1" spans="1:7">
      <c r="A933" s="477" t="s">
        <v>1719</v>
      </c>
      <c r="B933" s="338" t="s">
        <v>1720</v>
      </c>
      <c r="C933" s="378">
        <v>-437</v>
      </c>
      <c r="D933" s="378">
        <v>470</v>
      </c>
      <c r="E933" s="342">
        <v>-2.076</v>
      </c>
      <c r="F933" s="309" t="str">
        <f t="shared" si="40"/>
        <v>是</v>
      </c>
      <c r="G933" s="185" t="str">
        <f t="shared" si="41"/>
        <v>项</v>
      </c>
    </row>
    <row r="934" ht="36" customHeight="1" spans="1:7">
      <c r="A934" s="476" t="s">
        <v>1721</v>
      </c>
      <c r="B934" s="492" t="s">
        <v>1722</v>
      </c>
      <c r="C934" s="374">
        <v>16554</v>
      </c>
      <c r="D934" s="374">
        <v>17632</v>
      </c>
      <c r="E934" s="347">
        <v>0.065</v>
      </c>
      <c r="F934" s="309" t="str">
        <f t="shared" si="40"/>
        <v>是</v>
      </c>
      <c r="G934" s="185" t="str">
        <f t="shared" si="41"/>
        <v>款</v>
      </c>
    </row>
    <row r="935" ht="36" customHeight="1" spans="1:7">
      <c r="A935" s="477" t="s">
        <v>1723</v>
      </c>
      <c r="B935" s="338" t="s">
        <v>143</v>
      </c>
      <c r="C935" s="378">
        <v>112</v>
      </c>
      <c r="D935" s="378">
        <v>88</v>
      </c>
      <c r="E935" s="342">
        <v>-0.214</v>
      </c>
      <c r="F935" s="309" t="str">
        <f t="shared" si="40"/>
        <v>是</v>
      </c>
      <c r="G935" s="185" t="str">
        <f t="shared" si="41"/>
        <v>项</v>
      </c>
    </row>
    <row r="936" ht="36" customHeight="1" spans="1:7">
      <c r="A936" s="477" t="s">
        <v>1724</v>
      </c>
      <c r="B936" s="338" t="s">
        <v>145</v>
      </c>
      <c r="C936" s="378">
        <v>0</v>
      </c>
      <c r="D936" s="378">
        <v>0</v>
      </c>
      <c r="E936" s="342" t="str">
        <f>IF(C936&gt;0,D936/C936-1,IF(C936&lt;0,-(D936/C936-1),""))</f>
        <v/>
      </c>
      <c r="F936" s="309" t="str">
        <f t="shared" si="40"/>
        <v>否</v>
      </c>
      <c r="G936" s="185" t="str">
        <f t="shared" si="41"/>
        <v>项</v>
      </c>
    </row>
    <row r="937" ht="36" customHeight="1" spans="1:7">
      <c r="A937" s="477" t="s">
        <v>1725</v>
      </c>
      <c r="B937" s="338" t="s">
        <v>147</v>
      </c>
      <c r="C937" s="378">
        <v>0</v>
      </c>
      <c r="D937" s="378">
        <v>0</v>
      </c>
      <c r="E937" s="342" t="str">
        <f>IF(C937&gt;0,D937/C937-1,IF(C937&lt;0,-(D937/C937-1),""))</f>
        <v/>
      </c>
      <c r="F937" s="309" t="str">
        <f t="shared" si="40"/>
        <v>否</v>
      </c>
      <c r="G937" s="185" t="str">
        <f t="shared" si="41"/>
        <v>项</v>
      </c>
    </row>
    <row r="938" ht="36" customHeight="1" spans="1:7">
      <c r="A938" s="477" t="s">
        <v>1726</v>
      </c>
      <c r="B938" s="338" t="s">
        <v>1727</v>
      </c>
      <c r="C938" s="378">
        <v>6637</v>
      </c>
      <c r="D938" s="378">
        <v>6362</v>
      </c>
      <c r="E938" s="342">
        <v>-0.041</v>
      </c>
      <c r="F938" s="309" t="str">
        <f t="shared" si="40"/>
        <v>是</v>
      </c>
      <c r="G938" s="185" t="str">
        <f t="shared" si="41"/>
        <v>项</v>
      </c>
    </row>
    <row r="939" ht="36" customHeight="1" spans="1:7">
      <c r="A939" s="477" t="s">
        <v>1728</v>
      </c>
      <c r="B939" s="338" t="s">
        <v>1729</v>
      </c>
      <c r="C939" s="378">
        <v>4399</v>
      </c>
      <c r="D939" s="378">
        <v>3381</v>
      </c>
      <c r="E939" s="342">
        <v>-0.231</v>
      </c>
      <c r="F939" s="309" t="str">
        <f t="shared" si="40"/>
        <v>是</v>
      </c>
      <c r="G939" s="185" t="str">
        <f t="shared" si="41"/>
        <v>项</v>
      </c>
    </row>
    <row r="940" ht="36" customHeight="1" spans="1:7">
      <c r="A940" s="477" t="s">
        <v>1730</v>
      </c>
      <c r="B940" s="338" t="s">
        <v>1731</v>
      </c>
      <c r="C940" s="378">
        <v>0</v>
      </c>
      <c r="D940" s="378">
        <v>0</v>
      </c>
      <c r="E940" s="342" t="str">
        <f>IF(C940&gt;0,D940/C940-1,IF(C940&lt;0,-(D940/C940-1),""))</f>
        <v/>
      </c>
      <c r="F940" s="309" t="str">
        <f t="shared" si="40"/>
        <v>否</v>
      </c>
      <c r="G940" s="185" t="str">
        <f t="shared" si="41"/>
        <v>项</v>
      </c>
    </row>
    <row r="941" ht="36" customHeight="1" spans="1:7">
      <c r="A941" s="477" t="s">
        <v>1732</v>
      </c>
      <c r="B941" s="338" t="s">
        <v>1733</v>
      </c>
      <c r="C941" s="378">
        <v>225</v>
      </c>
      <c r="D941" s="378">
        <v>225</v>
      </c>
      <c r="E941" s="342"/>
      <c r="F941" s="309" t="str">
        <f t="shared" si="40"/>
        <v>是</v>
      </c>
      <c r="G941" s="185" t="str">
        <f t="shared" si="41"/>
        <v>项</v>
      </c>
    </row>
    <row r="942" ht="36" customHeight="1" spans="1:7">
      <c r="A942" s="477" t="s">
        <v>1734</v>
      </c>
      <c r="B942" s="338" t="s">
        <v>1735</v>
      </c>
      <c r="C942" s="378">
        <v>0</v>
      </c>
      <c r="D942" s="378">
        <v>0</v>
      </c>
      <c r="E942" s="342" t="str">
        <f>IF(C942&gt;0,D942/C942-1,IF(C942&lt;0,-(D942/C942-1),""))</f>
        <v/>
      </c>
      <c r="F942" s="309" t="str">
        <f t="shared" si="40"/>
        <v>否</v>
      </c>
      <c r="G942" s="185" t="str">
        <f t="shared" si="41"/>
        <v>项</v>
      </c>
    </row>
    <row r="943" ht="36" customHeight="1" spans="1:7">
      <c r="A943" s="477" t="s">
        <v>1736</v>
      </c>
      <c r="B943" s="338" t="s">
        <v>161</v>
      </c>
      <c r="C943" s="378">
        <v>1115</v>
      </c>
      <c r="D943" s="378">
        <v>3399</v>
      </c>
      <c r="E943" s="342">
        <v>2.048</v>
      </c>
      <c r="F943" s="309" t="str">
        <f t="shared" si="40"/>
        <v>是</v>
      </c>
      <c r="G943" s="185" t="str">
        <f t="shared" si="41"/>
        <v>项</v>
      </c>
    </row>
    <row r="944" ht="36" customHeight="1" spans="1:7">
      <c r="A944" s="477" t="s">
        <v>1737</v>
      </c>
      <c r="B944" s="338" t="s">
        <v>1738</v>
      </c>
      <c r="C944" s="378">
        <v>4066</v>
      </c>
      <c r="D944" s="378">
        <v>4177</v>
      </c>
      <c r="E944" s="342">
        <v>0.027</v>
      </c>
      <c r="F944" s="309" t="str">
        <f t="shared" si="40"/>
        <v>是</v>
      </c>
      <c r="G944" s="185" t="str">
        <f t="shared" si="41"/>
        <v>项</v>
      </c>
    </row>
    <row r="945" ht="36" customHeight="1" spans="1:7">
      <c r="A945" s="476" t="s">
        <v>1739</v>
      </c>
      <c r="B945" s="334" t="s">
        <v>1740</v>
      </c>
      <c r="C945" s="374">
        <v>5921</v>
      </c>
      <c r="D945" s="374">
        <v>5354</v>
      </c>
      <c r="E945" s="347">
        <v>-0.096</v>
      </c>
      <c r="F945" s="309" t="str">
        <f t="shared" si="40"/>
        <v>是</v>
      </c>
      <c r="G945" s="185" t="str">
        <f t="shared" si="41"/>
        <v>款</v>
      </c>
    </row>
    <row r="946" ht="36" customHeight="1" spans="1:7">
      <c r="A946" s="477" t="s">
        <v>1741</v>
      </c>
      <c r="B946" s="338" t="s">
        <v>1742</v>
      </c>
      <c r="C946" s="378">
        <v>236</v>
      </c>
      <c r="D946" s="378">
        <v>0</v>
      </c>
      <c r="E946" s="342">
        <v>-1</v>
      </c>
      <c r="F946" s="309" t="str">
        <f t="shared" si="40"/>
        <v>是</v>
      </c>
      <c r="G946" s="185" t="str">
        <f t="shared" si="41"/>
        <v>项</v>
      </c>
    </row>
    <row r="947" ht="36" customHeight="1" spans="1:7">
      <c r="A947" s="477" t="s">
        <v>1743</v>
      </c>
      <c r="B947" s="338" t="s">
        <v>1744</v>
      </c>
      <c r="C947" s="378">
        <v>0</v>
      </c>
      <c r="D947" s="378">
        <v>0</v>
      </c>
      <c r="E947" s="342" t="str">
        <f>IF(C947&gt;0,D947/C947-1,IF(C947&lt;0,-(D947/C947-1),""))</f>
        <v/>
      </c>
      <c r="F947" s="309" t="str">
        <f t="shared" si="40"/>
        <v>否</v>
      </c>
      <c r="G947" s="185" t="str">
        <f t="shared" si="41"/>
        <v>项</v>
      </c>
    </row>
    <row r="948" ht="36" customHeight="1" spans="1:7">
      <c r="A948" s="477" t="s">
        <v>1745</v>
      </c>
      <c r="B948" s="338" t="s">
        <v>1746</v>
      </c>
      <c r="C948" s="378">
        <v>4748</v>
      </c>
      <c r="D948" s="378">
        <v>4754</v>
      </c>
      <c r="E948" s="342">
        <v>0.001</v>
      </c>
      <c r="F948" s="309" t="str">
        <f t="shared" si="40"/>
        <v>是</v>
      </c>
      <c r="G948" s="185" t="str">
        <f t="shared" si="41"/>
        <v>项</v>
      </c>
    </row>
    <row r="949" ht="36" customHeight="1" spans="1:7">
      <c r="A949" s="477" t="s">
        <v>1747</v>
      </c>
      <c r="B949" s="338" t="s">
        <v>1748</v>
      </c>
      <c r="C949" s="378"/>
      <c r="D949" s="378"/>
      <c r="E949" s="342"/>
      <c r="F949" s="309" t="str">
        <f t="shared" si="40"/>
        <v>否</v>
      </c>
      <c r="G949" s="185" t="str">
        <f t="shared" si="41"/>
        <v>项</v>
      </c>
    </row>
    <row r="950" ht="36" customHeight="1" spans="1:7">
      <c r="A950" s="477" t="s">
        <v>1749</v>
      </c>
      <c r="B950" s="338" t="s">
        <v>1750</v>
      </c>
      <c r="C950" s="378">
        <v>300</v>
      </c>
      <c r="D950" s="378">
        <v>200</v>
      </c>
      <c r="E950" s="342">
        <v>-0.333</v>
      </c>
      <c r="F950" s="309" t="str">
        <f t="shared" si="40"/>
        <v>是</v>
      </c>
      <c r="G950" s="185" t="str">
        <f t="shared" si="41"/>
        <v>项</v>
      </c>
    </row>
    <row r="951" ht="36" customHeight="1" spans="1:7">
      <c r="A951" s="477" t="s">
        <v>1751</v>
      </c>
      <c r="B951" s="338" t="s">
        <v>1752</v>
      </c>
      <c r="C951" s="378">
        <v>637</v>
      </c>
      <c r="D951" s="378">
        <v>400</v>
      </c>
      <c r="E951" s="342">
        <v>-0.372</v>
      </c>
      <c r="F951" s="309" t="str">
        <f t="shared" si="40"/>
        <v>是</v>
      </c>
      <c r="G951" s="185" t="str">
        <f t="shared" si="41"/>
        <v>项</v>
      </c>
    </row>
    <row r="952" ht="36" customHeight="1" spans="1:7">
      <c r="A952" s="476" t="s">
        <v>1753</v>
      </c>
      <c r="B952" s="334" t="s">
        <v>1754</v>
      </c>
      <c r="C952" s="374">
        <v>2227</v>
      </c>
      <c r="D952" s="374">
        <v>2076</v>
      </c>
      <c r="E952" s="347">
        <v>-0.068</v>
      </c>
      <c r="F952" s="309" t="str">
        <f t="shared" si="40"/>
        <v>是</v>
      </c>
      <c r="G952" s="185" t="str">
        <f t="shared" si="41"/>
        <v>款</v>
      </c>
    </row>
    <row r="953" ht="36" customHeight="1" spans="1:7">
      <c r="A953" s="477" t="s">
        <v>1755</v>
      </c>
      <c r="B953" s="338" t="s">
        <v>1756</v>
      </c>
      <c r="C953" s="378">
        <v>0</v>
      </c>
      <c r="D953" s="378">
        <v>0</v>
      </c>
      <c r="E953" s="342" t="str">
        <f>IF(C953&gt;0,D953/C953-1,IF(C953&lt;0,-(D953/C953-1),""))</f>
        <v/>
      </c>
      <c r="F953" s="309" t="str">
        <f t="shared" si="40"/>
        <v>否</v>
      </c>
      <c r="G953" s="185" t="str">
        <f t="shared" si="41"/>
        <v>项</v>
      </c>
    </row>
    <row r="954" ht="36" customHeight="1" spans="1:7">
      <c r="A954" s="477" t="s">
        <v>1757</v>
      </c>
      <c r="B954" s="338" t="s">
        <v>1758</v>
      </c>
      <c r="C954" s="378">
        <v>0</v>
      </c>
      <c r="D954" s="378">
        <v>0</v>
      </c>
      <c r="E954" s="342" t="str">
        <f>IF(C954&gt;0,D954/C954-1,IF(C954&lt;0,-(D954/C954-1),""))</f>
        <v/>
      </c>
      <c r="F954" s="309" t="str">
        <f t="shared" si="40"/>
        <v>否</v>
      </c>
      <c r="G954" s="185" t="str">
        <f t="shared" si="41"/>
        <v>项</v>
      </c>
    </row>
    <row r="955" ht="36" customHeight="1" spans="1:7">
      <c r="A955" s="477" t="s">
        <v>1759</v>
      </c>
      <c r="B955" s="338" t="s">
        <v>1760</v>
      </c>
      <c r="C955" s="378">
        <v>1487</v>
      </c>
      <c r="D955" s="378">
        <v>1420</v>
      </c>
      <c r="E955" s="342">
        <v>-0.045</v>
      </c>
      <c r="F955" s="309" t="str">
        <f t="shared" si="40"/>
        <v>是</v>
      </c>
      <c r="G955" s="185" t="str">
        <f t="shared" si="41"/>
        <v>项</v>
      </c>
    </row>
    <row r="956" ht="36" customHeight="1" spans="1:7">
      <c r="A956" s="477" t="s">
        <v>1761</v>
      </c>
      <c r="B956" s="338" t="s">
        <v>1762</v>
      </c>
      <c r="C956" s="378">
        <v>723</v>
      </c>
      <c r="D956" s="378">
        <v>635</v>
      </c>
      <c r="E956" s="342">
        <v>-0.122</v>
      </c>
      <c r="F956" s="309" t="str">
        <f t="shared" si="40"/>
        <v>是</v>
      </c>
      <c r="G956" s="185" t="str">
        <f t="shared" si="41"/>
        <v>项</v>
      </c>
    </row>
    <row r="957" ht="36" customHeight="1" spans="1:7">
      <c r="A957" s="477" t="s">
        <v>1763</v>
      </c>
      <c r="B957" s="338" t="s">
        <v>1764</v>
      </c>
      <c r="C957" s="378">
        <v>0</v>
      </c>
      <c r="D957" s="378">
        <v>0</v>
      </c>
      <c r="E957" s="342" t="str">
        <f>IF(C957&gt;0,D957/C957-1,IF(C957&lt;0,-(D957/C957-1),""))</f>
        <v/>
      </c>
      <c r="F957" s="309" t="str">
        <f t="shared" si="40"/>
        <v>否</v>
      </c>
      <c r="G957" s="185" t="str">
        <f t="shared" si="41"/>
        <v>项</v>
      </c>
    </row>
    <row r="958" ht="36" customHeight="1" spans="1:7">
      <c r="A958" s="477" t="s">
        <v>1765</v>
      </c>
      <c r="B958" s="338" t="s">
        <v>1766</v>
      </c>
      <c r="C958" s="378">
        <v>17</v>
      </c>
      <c r="D958" s="378">
        <v>21</v>
      </c>
      <c r="E958" s="342">
        <v>0.235</v>
      </c>
      <c r="F958" s="309" t="str">
        <f t="shared" si="40"/>
        <v>是</v>
      </c>
      <c r="G958" s="185" t="str">
        <f t="shared" si="41"/>
        <v>项</v>
      </c>
    </row>
    <row r="959" ht="36" customHeight="1" spans="1:7">
      <c r="A959" s="476" t="s">
        <v>1767</v>
      </c>
      <c r="B959" s="334" t="s">
        <v>1768</v>
      </c>
      <c r="C959" s="374">
        <v>0</v>
      </c>
      <c r="D959" s="374">
        <v>0</v>
      </c>
      <c r="E959" s="347" t="s">
        <v>517</v>
      </c>
      <c r="F959" s="309" t="str">
        <f t="shared" si="40"/>
        <v>否</v>
      </c>
      <c r="G959" s="185" t="str">
        <f t="shared" si="41"/>
        <v>款</v>
      </c>
    </row>
    <row r="960" ht="36" customHeight="1" spans="1:7">
      <c r="A960" s="477" t="s">
        <v>1769</v>
      </c>
      <c r="B960" s="338" t="s">
        <v>1770</v>
      </c>
      <c r="C960" s="378">
        <v>0</v>
      </c>
      <c r="D960" s="378">
        <v>0</v>
      </c>
      <c r="E960" s="342" t="str">
        <f>IF(C960&gt;0,D960/C960-1,IF(C960&lt;0,-(D960/C960-1),""))</f>
        <v/>
      </c>
      <c r="F960" s="309" t="str">
        <f t="shared" si="40"/>
        <v>否</v>
      </c>
      <c r="G960" s="185" t="str">
        <f t="shared" si="41"/>
        <v>项</v>
      </c>
    </row>
    <row r="961" ht="36" customHeight="1" spans="1:7">
      <c r="A961" s="477" t="s">
        <v>1771</v>
      </c>
      <c r="B961" s="338" t="s">
        <v>1772</v>
      </c>
      <c r="C961" s="378">
        <v>0</v>
      </c>
      <c r="D961" s="378">
        <v>0</v>
      </c>
      <c r="E961" s="342" t="str">
        <f>IF(C961&gt;0,D961/C961-1,IF(C961&lt;0,-(D961/C961-1),""))</f>
        <v/>
      </c>
      <c r="F961" s="309" t="str">
        <f t="shared" si="40"/>
        <v>否</v>
      </c>
      <c r="G961" s="185" t="str">
        <f t="shared" si="41"/>
        <v>项</v>
      </c>
    </row>
    <row r="962" ht="36" customHeight="1" spans="1:7">
      <c r="A962" s="476" t="s">
        <v>1773</v>
      </c>
      <c r="B962" s="334" t="s">
        <v>1774</v>
      </c>
      <c r="C962" s="374">
        <v>25</v>
      </c>
      <c r="D962" s="374">
        <v>20</v>
      </c>
      <c r="E962" s="347">
        <v>-0.2</v>
      </c>
      <c r="F962" s="309" t="str">
        <f t="shared" si="40"/>
        <v>是</v>
      </c>
      <c r="G962" s="185" t="str">
        <f t="shared" si="41"/>
        <v>款</v>
      </c>
    </row>
    <row r="963" ht="36" customHeight="1" spans="1:7">
      <c r="A963" s="477" t="s">
        <v>1775</v>
      </c>
      <c r="B963" s="338" t="s">
        <v>1776</v>
      </c>
      <c r="C963" s="378">
        <v>0</v>
      </c>
      <c r="D963" s="378">
        <v>0</v>
      </c>
      <c r="E963" s="342" t="str">
        <f>IF(C963&gt;0,D963/C963-1,IF(C963&lt;0,-(D963/C963-1),""))</f>
        <v/>
      </c>
      <c r="F963" s="309" t="str">
        <f t="shared" si="40"/>
        <v>否</v>
      </c>
      <c r="G963" s="185" t="str">
        <f t="shared" si="41"/>
        <v>项</v>
      </c>
    </row>
    <row r="964" ht="36" customHeight="1" spans="1:7">
      <c r="A964" s="477" t="s">
        <v>1777</v>
      </c>
      <c r="B964" s="338" t="s">
        <v>1778</v>
      </c>
      <c r="C964" s="378">
        <v>25</v>
      </c>
      <c r="D964" s="378">
        <v>20</v>
      </c>
      <c r="E964" s="342">
        <v>-0.2</v>
      </c>
      <c r="F964" s="309" t="str">
        <f t="shared" si="40"/>
        <v>是</v>
      </c>
      <c r="G964" s="185" t="str">
        <f t="shared" si="41"/>
        <v>项</v>
      </c>
    </row>
    <row r="965" ht="36" customHeight="1" spans="1:7">
      <c r="A965" s="476" t="s">
        <v>1779</v>
      </c>
      <c r="B965" s="482" t="s">
        <v>532</v>
      </c>
      <c r="C965" s="483"/>
      <c r="D965" s="483"/>
      <c r="E965" s="347"/>
      <c r="F965" s="309" t="str">
        <f t="shared" si="40"/>
        <v>否</v>
      </c>
      <c r="G965" s="185" t="str">
        <f t="shared" si="41"/>
        <v>项</v>
      </c>
    </row>
    <row r="966" ht="36" customHeight="1" spans="1:7">
      <c r="A966" s="476" t="s">
        <v>1780</v>
      </c>
      <c r="B966" s="482" t="s">
        <v>1781</v>
      </c>
      <c r="C966" s="483"/>
      <c r="D966" s="483"/>
      <c r="E966" s="347"/>
      <c r="F966" s="309" t="str">
        <f t="shared" si="40"/>
        <v>否</v>
      </c>
      <c r="G966" s="185" t="str">
        <f t="shared" si="41"/>
        <v>项</v>
      </c>
    </row>
    <row r="967" ht="36" customHeight="1" spans="1:7">
      <c r="A967" s="476" t="s">
        <v>97</v>
      </c>
      <c r="B967" s="334" t="s">
        <v>98</v>
      </c>
      <c r="C967" s="374">
        <v>7963</v>
      </c>
      <c r="D967" s="374">
        <v>9000</v>
      </c>
      <c r="E967" s="347">
        <v>0.13</v>
      </c>
      <c r="F967" s="309" t="str">
        <f t="shared" si="40"/>
        <v>是</v>
      </c>
      <c r="G967" s="185" t="str">
        <f t="shared" si="41"/>
        <v>类</v>
      </c>
    </row>
    <row r="968" ht="36" customHeight="1" spans="1:7">
      <c r="A968" s="476" t="s">
        <v>1782</v>
      </c>
      <c r="B968" s="334" t="s">
        <v>1783</v>
      </c>
      <c r="C968" s="374">
        <v>5217</v>
      </c>
      <c r="D968" s="374">
        <v>8581</v>
      </c>
      <c r="E968" s="347">
        <v>0.645</v>
      </c>
      <c r="F968" s="309" t="str">
        <f t="shared" si="40"/>
        <v>是</v>
      </c>
      <c r="G968" s="185" t="str">
        <f t="shared" si="41"/>
        <v>款</v>
      </c>
    </row>
    <row r="969" ht="36" customHeight="1" spans="1:7">
      <c r="A969" s="477" t="s">
        <v>1784</v>
      </c>
      <c r="B969" s="338" t="s">
        <v>143</v>
      </c>
      <c r="C969" s="378">
        <v>214</v>
      </c>
      <c r="D969" s="378">
        <v>143</v>
      </c>
      <c r="E969" s="342">
        <v>-0.332</v>
      </c>
      <c r="F969" s="309" t="str">
        <f t="shared" si="40"/>
        <v>是</v>
      </c>
      <c r="G969" s="185" t="str">
        <f t="shared" si="41"/>
        <v>项</v>
      </c>
    </row>
    <row r="970" ht="36" customHeight="1" spans="1:7">
      <c r="A970" s="477" t="s">
        <v>1785</v>
      </c>
      <c r="B970" s="338" t="s">
        <v>145</v>
      </c>
      <c r="C970" s="378">
        <v>5</v>
      </c>
      <c r="D970" s="378">
        <v>0</v>
      </c>
      <c r="E970" s="342">
        <v>-1</v>
      </c>
      <c r="F970" s="309" t="str">
        <f t="shared" si="40"/>
        <v>是</v>
      </c>
      <c r="G970" s="185" t="str">
        <f t="shared" si="41"/>
        <v>项</v>
      </c>
    </row>
    <row r="971" ht="36" customHeight="1" spans="1:7">
      <c r="A971" s="477" t="s">
        <v>1786</v>
      </c>
      <c r="B971" s="338" t="s">
        <v>147</v>
      </c>
      <c r="C971" s="378"/>
      <c r="D971" s="378"/>
      <c r="E971" s="342"/>
      <c r="F971" s="309" t="str">
        <f t="shared" ref="F971:F1034" si="43">IF(LEN(A971)=3,"是",IF(B971&lt;&gt;"",IF(SUM(C971:D971)&lt;&gt;0,"是","否"),"是"))</f>
        <v>否</v>
      </c>
      <c r="G971" s="185" t="str">
        <f t="shared" ref="G971:G1034" si="44">IF(LEN(A971)=3,"类",IF(LEN(A971)=5,"款","项"))</f>
        <v>项</v>
      </c>
    </row>
    <row r="972" ht="36" customHeight="1" spans="1:7">
      <c r="A972" s="477" t="s">
        <v>1787</v>
      </c>
      <c r="B972" s="338" t="s">
        <v>1788</v>
      </c>
      <c r="C972" s="378">
        <v>1633</v>
      </c>
      <c r="D972" s="378">
        <v>4469</v>
      </c>
      <c r="E972" s="342">
        <v>1.737</v>
      </c>
      <c r="F972" s="309" t="str">
        <f t="shared" si="43"/>
        <v>是</v>
      </c>
      <c r="G972" s="185" t="str">
        <f t="shared" si="44"/>
        <v>项</v>
      </c>
    </row>
    <row r="973" ht="36" customHeight="1" spans="1:7">
      <c r="A973" s="477" t="s">
        <v>1789</v>
      </c>
      <c r="B973" s="338" t="s">
        <v>1790</v>
      </c>
      <c r="C973" s="378">
        <v>2261</v>
      </c>
      <c r="D973" s="378">
        <v>2622</v>
      </c>
      <c r="E973" s="342">
        <v>0.16</v>
      </c>
      <c r="F973" s="309" t="str">
        <f t="shared" si="43"/>
        <v>是</v>
      </c>
      <c r="G973" s="185" t="str">
        <f t="shared" si="44"/>
        <v>项</v>
      </c>
    </row>
    <row r="974" ht="36" customHeight="1" spans="1:7">
      <c r="A974" s="477" t="s">
        <v>1791</v>
      </c>
      <c r="B974" s="338" t="s">
        <v>1792</v>
      </c>
      <c r="C974" s="378"/>
      <c r="D974" s="378"/>
      <c r="E974" s="342"/>
      <c r="F974" s="309" t="str">
        <f t="shared" si="43"/>
        <v>否</v>
      </c>
      <c r="G974" s="185" t="str">
        <f t="shared" si="44"/>
        <v>项</v>
      </c>
    </row>
    <row r="975" ht="36" customHeight="1" spans="1:7">
      <c r="A975" s="477" t="s">
        <v>1793</v>
      </c>
      <c r="B975" s="338" t="s">
        <v>1794</v>
      </c>
      <c r="C975" s="378"/>
      <c r="D975" s="378"/>
      <c r="E975" s="342"/>
      <c r="F975" s="309" t="str">
        <f t="shared" si="43"/>
        <v>否</v>
      </c>
      <c r="G975" s="185" t="str">
        <f t="shared" si="44"/>
        <v>项</v>
      </c>
    </row>
    <row r="976" ht="36" customHeight="1" spans="1:7">
      <c r="A976" s="477" t="s">
        <v>1795</v>
      </c>
      <c r="B976" s="338" t="s">
        <v>1796</v>
      </c>
      <c r="C976" s="378">
        <v>0</v>
      </c>
      <c r="D976" s="378">
        <v>0</v>
      </c>
      <c r="E976" s="342" t="str">
        <f>IF(C976&gt;0,D976/C976-1,IF(C976&lt;0,-(D976/C976-1),""))</f>
        <v/>
      </c>
      <c r="F976" s="309" t="str">
        <f t="shared" si="43"/>
        <v>否</v>
      </c>
      <c r="G976" s="185" t="str">
        <f t="shared" si="44"/>
        <v>项</v>
      </c>
    </row>
    <row r="977" ht="36" customHeight="1" spans="1:7">
      <c r="A977" s="477" t="s">
        <v>1797</v>
      </c>
      <c r="B977" s="338" t="s">
        <v>1798</v>
      </c>
      <c r="C977" s="378">
        <v>112</v>
      </c>
      <c r="D977" s="378">
        <v>157</v>
      </c>
      <c r="E977" s="342">
        <v>0.402</v>
      </c>
      <c r="F977" s="309" t="str">
        <f t="shared" si="43"/>
        <v>是</v>
      </c>
      <c r="G977" s="185" t="str">
        <f t="shared" si="44"/>
        <v>项</v>
      </c>
    </row>
    <row r="978" ht="36" customHeight="1" spans="1:7">
      <c r="A978" s="477" t="s">
        <v>1799</v>
      </c>
      <c r="B978" s="338" t="s">
        <v>1800</v>
      </c>
      <c r="C978" s="378"/>
      <c r="D978" s="378"/>
      <c r="E978" s="342"/>
      <c r="F978" s="309" t="str">
        <f t="shared" si="43"/>
        <v>否</v>
      </c>
      <c r="G978" s="185" t="str">
        <f t="shared" si="44"/>
        <v>项</v>
      </c>
    </row>
    <row r="979" ht="36" customHeight="1" spans="1:7">
      <c r="A979" s="477" t="s">
        <v>1801</v>
      </c>
      <c r="B979" s="338" t="s">
        <v>1802</v>
      </c>
      <c r="C979" s="378">
        <v>57</v>
      </c>
      <c r="D979" s="378">
        <v>60</v>
      </c>
      <c r="E979" s="342">
        <v>0.053</v>
      </c>
      <c r="F979" s="309" t="str">
        <f t="shared" si="43"/>
        <v>是</v>
      </c>
      <c r="G979" s="185" t="str">
        <f t="shared" si="44"/>
        <v>项</v>
      </c>
    </row>
    <row r="980" ht="36" customHeight="1" spans="1:7">
      <c r="A980" s="477" t="s">
        <v>1803</v>
      </c>
      <c r="B980" s="338" t="s">
        <v>1804</v>
      </c>
      <c r="C980" s="378"/>
      <c r="D980" s="378"/>
      <c r="E980" s="342"/>
      <c r="F980" s="309" t="str">
        <f t="shared" si="43"/>
        <v>否</v>
      </c>
      <c r="G980" s="185" t="str">
        <f t="shared" si="44"/>
        <v>项</v>
      </c>
    </row>
    <row r="981" ht="36" customHeight="1" spans="1:7">
      <c r="A981" s="477" t="s">
        <v>1805</v>
      </c>
      <c r="B981" s="338" t="s">
        <v>1806</v>
      </c>
      <c r="C981" s="378"/>
      <c r="D981" s="378"/>
      <c r="E981" s="342"/>
      <c r="F981" s="309" t="str">
        <f t="shared" si="43"/>
        <v>否</v>
      </c>
      <c r="G981" s="185" t="str">
        <f t="shared" si="44"/>
        <v>项</v>
      </c>
    </row>
    <row r="982" ht="36" customHeight="1" spans="1:7">
      <c r="A982" s="477" t="s">
        <v>1807</v>
      </c>
      <c r="B982" s="338" t="s">
        <v>1808</v>
      </c>
      <c r="C982" s="378"/>
      <c r="D982" s="378"/>
      <c r="E982" s="342"/>
      <c r="F982" s="309" t="str">
        <f t="shared" si="43"/>
        <v>否</v>
      </c>
      <c r="G982" s="185" t="str">
        <f t="shared" si="44"/>
        <v>项</v>
      </c>
    </row>
    <row r="983" ht="36" customHeight="1" spans="1:7">
      <c r="A983" s="477" t="s">
        <v>1809</v>
      </c>
      <c r="B983" s="338" t="s">
        <v>1810</v>
      </c>
      <c r="C983" s="378"/>
      <c r="D983" s="378"/>
      <c r="E983" s="342"/>
      <c r="F983" s="309" t="str">
        <f t="shared" si="43"/>
        <v>否</v>
      </c>
      <c r="G983" s="185" t="str">
        <f t="shared" si="44"/>
        <v>项</v>
      </c>
    </row>
    <row r="984" ht="36" customHeight="1" spans="1:7">
      <c r="A984" s="477" t="s">
        <v>1811</v>
      </c>
      <c r="B984" s="338" t="s">
        <v>1812</v>
      </c>
      <c r="C984" s="378">
        <v>0</v>
      </c>
      <c r="D984" s="378">
        <v>0</v>
      </c>
      <c r="E984" s="342" t="str">
        <f>IF(C984&gt;0,D984/C984-1,IF(C984&lt;0,-(D984/C984-1),""))</f>
        <v/>
      </c>
      <c r="F984" s="309" t="str">
        <f t="shared" si="43"/>
        <v>否</v>
      </c>
      <c r="G984" s="185" t="str">
        <f t="shared" si="44"/>
        <v>项</v>
      </c>
    </row>
    <row r="985" ht="36" customHeight="1" spans="1:7">
      <c r="A985" s="477" t="s">
        <v>1813</v>
      </c>
      <c r="B985" s="338" t="s">
        <v>1814</v>
      </c>
      <c r="C985" s="378"/>
      <c r="D985" s="378"/>
      <c r="E985" s="342"/>
      <c r="F985" s="309" t="str">
        <f t="shared" si="43"/>
        <v>否</v>
      </c>
      <c r="G985" s="185" t="str">
        <f t="shared" si="44"/>
        <v>项</v>
      </c>
    </row>
    <row r="986" ht="36" customHeight="1" spans="1:7">
      <c r="A986" s="477" t="s">
        <v>1815</v>
      </c>
      <c r="B986" s="338" t="s">
        <v>1816</v>
      </c>
      <c r="C986" s="378">
        <v>0</v>
      </c>
      <c r="D986" s="378">
        <v>0</v>
      </c>
      <c r="E986" s="342" t="str">
        <f>IF(C986&gt;0,D986/C986-1,IF(C986&lt;0,-(D986/C986-1),""))</f>
        <v/>
      </c>
      <c r="F986" s="309" t="str">
        <f t="shared" si="43"/>
        <v>否</v>
      </c>
      <c r="G986" s="185" t="str">
        <f t="shared" si="44"/>
        <v>项</v>
      </c>
    </row>
    <row r="987" ht="36" customHeight="1" spans="1:7">
      <c r="A987" s="477" t="s">
        <v>1817</v>
      </c>
      <c r="B987" s="338" t="s">
        <v>1818</v>
      </c>
      <c r="C987" s="378"/>
      <c r="D987" s="378"/>
      <c r="E987" s="342"/>
      <c r="F987" s="309" t="str">
        <f t="shared" si="43"/>
        <v>否</v>
      </c>
      <c r="G987" s="185" t="str">
        <f t="shared" si="44"/>
        <v>项</v>
      </c>
    </row>
    <row r="988" ht="36" customHeight="1" spans="1:7">
      <c r="A988" s="477" t="s">
        <v>1819</v>
      </c>
      <c r="B988" s="338" t="s">
        <v>1820</v>
      </c>
      <c r="C988" s="378">
        <v>300</v>
      </c>
      <c r="D988" s="378">
        <v>350</v>
      </c>
      <c r="E988" s="342">
        <v>0.167</v>
      </c>
      <c r="F988" s="309" t="str">
        <f t="shared" si="43"/>
        <v>是</v>
      </c>
      <c r="G988" s="185" t="str">
        <f t="shared" si="44"/>
        <v>项</v>
      </c>
    </row>
    <row r="989" ht="36" customHeight="1" spans="1:7">
      <c r="A989" s="477" t="s">
        <v>1821</v>
      </c>
      <c r="B989" s="338" t="s">
        <v>1822</v>
      </c>
      <c r="C989" s="493"/>
      <c r="D989" s="493"/>
      <c r="E989" s="494"/>
      <c r="F989" s="309" t="str">
        <f>IF(LEN(A989)=3,"是",IF(B989&lt;&gt;"",IF(SUM(C990:D990)&lt;&gt;0,"是","否"),"是"))</f>
        <v>是</v>
      </c>
      <c r="G989" s="185" t="str">
        <f t="shared" si="44"/>
        <v>项</v>
      </c>
    </row>
    <row r="990" ht="36" customHeight="1" spans="1:7">
      <c r="A990" s="477" t="s">
        <v>1823</v>
      </c>
      <c r="B990" s="338" t="s">
        <v>1824</v>
      </c>
      <c r="C990" s="378">
        <v>635</v>
      </c>
      <c r="D990" s="378">
        <v>780</v>
      </c>
      <c r="E990" s="342">
        <v>0.228</v>
      </c>
      <c r="F990" s="309" t="e">
        <f>IF(LEN(A990)=3,"是",IF(B990&lt;&gt;"",IF(SUM(#REF!)&lt;&gt;0,"是","否"),"是"))</f>
        <v>#REF!</v>
      </c>
      <c r="G990" s="185" t="str">
        <f t="shared" si="44"/>
        <v>项</v>
      </c>
    </row>
    <row r="991" ht="36" customHeight="1" spans="1:7">
      <c r="A991" s="476" t="s">
        <v>1825</v>
      </c>
      <c r="B991" s="334" t="s">
        <v>1826</v>
      </c>
      <c r="C991" s="374"/>
      <c r="D991" s="374"/>
      <c r="E991" s="347"/>
      <c r="F991" s="309" t="str">
        <f t="shared" si="43"/>
        <v>否</v>
      </c>
      <c r="G991" s="185" t="str">
        <f t="shared" si="44"/>
        <v>款</v>
      </c>
    </row>
    <row r="992" ht="36" customHeight="1" spans="1:7">
      <c r="A992" s="477" t="s">
        <v>1827</v>
      </c>
      <c r="B992" s="338" t="s">
        <v>143</v>
      </c>
      <c r="C992" s="378">
        <v>0</v>
      </c>
      <c r="D992" s="378">
        <v>0</v>
      </c>
      <c r="E992" s="342" t="str">
        <f>IF(C992&gt;0,D992/C992-1,IF(C992&lt;0,-(D992/C992-1),""))</f>
        <v/>
      </c>
      <c r="F992" s="309" t="str">
        <f t="shared" si="43"/>
        <v>否</v>
      </c>
      <c r="G992" s="185" t="str">
        <f t="shared" si="44"/>
        <v>项</v>
      </c>
    </row>
    <row r="993" ht="36" customHeight="1" spans="1:7">
      <c r="A993" s="477" t="s">
        <v>1828</v>
      </c>
      <c r="B993" s="338" t="s">
        <v>145</v>
      </c>
      <c r="C993" s="378">
        <v>0</v>
      </c>
      <c r="D993" s="378">
        <v>0</v>
      </c>
      <c r="E993" s="342" t="str">
        <f>IF(C993&gt;0,D993/C993-1,IF(C993&lt;0,-(D993/C993-1),""))</f>
        <v/>
      </c>
      <c r="F993" s="309" t="str">
        <f t="shared" si="43"/>
        <v>否</v>
      </c>
      <c r="G993" s="185" t="str">
        <f t="shared" si="44"/>
        <v>项</v>
      </c>
    </row>
    <row r="994" ht="36" customHeight="1" spans="1:7">
      <c r="A994" s="477" t="s">
        <v>1829</v>
      </c>
      <c r="B994" s="338" t="s">
        <v>147</v>
      </c>
      <c r="C994" s="378">
        <v>0</v>
      </c>
      <c r="D994" s="378">
        <v>0</v>
      </c>
      <c r="E994" s="342" t="str">
        <f>IF(C994&gt;0,D994/C994-1,IF(C994&lt;0,-(D994/C994-1),""))</f>
        <v/>
      </c>
      <c r="F994" s="309" t="str">
        <f t="shared" si="43"/>
        <v>否</v>
      </c>
      <c r="G994" s="185" t="str">
        <f t="shared" si="44"/>
        <v>项</v>
      </c>
    </row>
    <row r="995" ht="36" customHeight="1" spans="1:7">
      <c r="A995" s="477" t="s">
        <v>1830</v>
      </c>
      <c r="B995" s="338" t="s">
        <v>1831</v>
      </c>
      <c r="C995" s="378"/>
      <c r="D995" s="378"/>
      <c r="E995" s="342"/>
      <c r="F995" s="309" t="str">
        <f t="shared" si="43"/>
        <v>否</v>
      </c>
      <c r="G995" s="185" t="str">
        <f t="shared" si="44"/>
        <v>项</v>
      </c>
    </row>
    <row r="996" ht="36" customHeight="1" spans="1:7">
      <c r="A996" s="477" t="s">
        <v>1832</v>
      </c>
      <c r="B996" s="338" t="s">
        <v>1833</v>
      </c>
      <c r="C996" s="378">
        <v>0</v>
      </c>
      <c r="D996" s="378">
        <v>0</v>
      </c>
      <c r="E996" s="342" t="str">
        <f>IF(C996&gt;0,D996/C996-1,IF(C996&lt;0,-(D996/C996-1),""))</f>
        <v/>
      </c>
      <c r="F996" s="309" t="str">
        <f t="shared" si="43"/>
        <v>否</v>
      </c>
      <c r="G996" s="185" t="str">
        <f t="shared" si="44"/>
        <v>项</v>
      </c>
    </row>
    <row r="997" ht="36" customHeight="1" spans="1:7">
      <c r="A997" s="477" t="s">
        <v>1834</v>
      </c>
      <c r="B997" s="338" t="s">
        <v>1835</v>
      </c>
      <c r="C997" s="378"/>
      <c r="D997" s="378"/>
      <c r="E997" s="342"/>
      <c r="F997" s="309" t="str">
        <f t="shared" si="43"/>
        <v>否</v>
      </c>
      <c r="G997" s="185" t="str">
        <f t="shared" si="44"/>
        <v>项</v>
      </c>
    </row>
    <row r="998" ht="36" customHeight="1" spans="1:7">
      <c r="A998" s="477" t="s">
        <v>1836</v>
      </c>
      <c r="B998" s="338" t="s">
        <v>1837</v>
      </c>
      <c r="C998" s="378"/>
      <c r="D998" s="378"/>
      <c r="E998" s="342"/>
      <c r="F998" s="309" t="str">
        <f t="shared" si="43"/>
        <v>否</v>
      </c>
      <c r="G998" s="185" t="str">
        <f t="shared" si="44"/>
        <v>项</v>
      </c>
    </row>
    <row r="999" ht="36" customHeight="1" spans="1:7">
      <c r="A999" s="477" t="s">
        <v>1838</v>
      </c>
      <c r="B999" s="338" t="s">
        <v>1839</v>
      </c>
      <c r="C999" s="378">
        <v>0</v>
      </c>
      <c r="D999" s="378">
        <v>0</v>
      </c>
      <c r="E999" s="342" t="str">
        <f>IF(C999&gt;0,D999/C999-1,IF(C999&lt;0,-(D999/C999-1),""))</f>
        <v/>
      </c>
      <c r="F999" s="309" t="str">
        <f t="shared" si="43"/>
        <v>否</v>
      </c>
      <c r="G999" s="185" t="str">
        <f t="shared" si="44"/>
        <v>项</v>
      </c>
    </row>
    <row r="1000" ht="36" customHeight="1" spans="1:7">
      <c r="A1000" s="477" t="s">
        <v>1840</v>
      </c>
      <c r="B1000" s="338" t="s">
        <v>1841</v>
      </c>
      <c r="C1000" s="378"/>
      <c r="D1000" s="378"/>
      <c r="E1000" s="342"/>
      <c r="F1000" s="309" t="str">
        <f t="shared" si="43"/>
        <v>否</v>
      </c>
      <c r="G1000" s="185" t="str">
        <f t="shared" si="44"/>
        <v>项</v>
      </c>
    </row>
    <row r="1001" ht="36" customHeight="1" spans="1:7">
      <c r="A1001" s="476" t="s">
        <v>1842</v>
      </c>
      <c r="B1001" s="334" t="s">
        <v>1843</v>
      </c>
      <c r="C1001" s="374">
        <v>215</v>
      </c>
      <c r="D1001" s="374">
        <v>399</v>
      </c>
      <c r="E1001" s="347">
        <v>0.856</v>
      </c>
      <c r="F1001" s="309" t="str">
        <f t="shared" si="43"/>
        <v>是</v>
      </c>
      <c r="G1001" s="185" t="str">
        <f t="shared" si="44"/>
        <v>款</v>
      </c>
    </row>
    <row r="1002" ht="36" customHeight="1" spans="1:7">
      <c r="A1002" s="477" t="s">
        <v>1844</v>
      </c>
      <c r="B1002" s="338" t="s">
        <v>143</v>
      </c>
      <c r="C1002" s="378">
        <v>0</v>
      </c>
      <c r="D1002" s="378">
        <v>0</v>
      </c>
      <c r="E1002" s="342" t="str">
        <f t="shared" ref="E1002:E1007" si="45">IF(C1002&gt;0,D1002/C1002-1,IF(C1002&lt;0,-(D1002/C1002-1),""))</f>
        <v/>
      </c>
      <c r="F1002" s="309" t="str">
        <f t="shared" si="43"/>
        <v>否</v>
      </c>
      <c r="G1002" s="185" t="str">
        <f t="shared" si="44"/>
        <v>项</v>
      </c>
    </row>
    <row r="1003" ht="36" customHeight="1" spans="1:7">
      <c r="A1003" s="477" t="s">
        <v>1845</v>
      </c>
      <c r="B1003" s="338" t="s">
        <v>145</v>
      </c>
      <c r="C1003" s="378">
        <v>0</v>
      </c>
      <c r="D1003" s="378">
        <v>0</v>
      </c>
      <c r="E1003" s="342" t="str">
        <f t="shared" si="45"/>
        <v/>
      </c>
      <c r="F1003" s="309" t="str">
        <f t="shared" si="43"/>
        <v>否</v>
      </c>
      <c r="G1003" s="185" t="str">
        <f t="shared" si="44"/>
        <v>项</v>
      </c>
    </row>
    <row r="1004" ht="36" customHeight="1" spans="1:7">
      <c r="A1004" s="477" t="s">
        <v>1846</v>
      </c>
      <c r="B1004" s="338" t="s">
        <v>147</v>
      </c>
      <c r="C1004" s="378">
        <v>0</v>
      </c>
      <c r="D1004" s="378">
        <v>0</v>
      </c>
      <c r="E1004" s="342" t="str">
        <f t="shared" si="45"/>
        <v/>
      </c>
      <c r="F1004" s="309" t="str">
        <f t="shared" si="43"/>
        <v>否</v>
      </c>
      <c r="G1004" s="185" t="str">
        <f t="shared" si="44"/>
        <v>项</v>
      </c>
    </row>
    <row r="1005" ht="36" customHeight="1" spans="1:7">
      <c r="A1005" s="477" t="s">
        <v>1847</v>
      </c>
      <c r="B1005" s="338" t="s">
        <v>1848</v>
      </c>
      <c r="C1005" s="378">
        <v>0</v>
      </c>
      <c r="D1005" s="378">
        <v>0</v>
      </c>
      <c r="E1005" s="342" t="str">
        <f t="shared" si="45"/>
        <v/>
      </c>
      <c r="F1005" s="309" t="str">
        <f t="shared" si="43"/>
        <v>否</v>
      </c>
      <c r="G1005" s="185" t="str">
        <f t="shared" si="44"/>
        <v>项</v>
      </c>
    </row>
    <row r="1006" ht="36" customHeight="1" spans="1:7">
      <c r="A1006" s="477" t="s">
        <v>1849</v>
      </c>
      <c r="B1006" s="338" t="s">
        <v>1850</v>
      </c>
      <c r="C1006" s="378">
        <v>0</v>
      </c>
      <c r="D1006" s="378">
        <v>0</v>
      </c>
      <c r="E1006" s="342" t="str">
        <f t="shared" si="45"/>
        <v/>
      </c>
      <c r="F1006" s="309" t="str">
        <f t="shared" si="43"/>
        <v>否</v>
      </c>
      <c r="G1006" s="185" t="str">
        <f t="shared" si="44"/>
        <v>项</v>
      </c>
    </row>
    <row r="1007" ht="36" customHeight="1" spans="1:7">
      <c r="A1007" s="477" t="s">
        <v>1851</v>
      </c>
      <c r="B1007" s="338" t="s">
        <v>1852</v>
      </c>
      <c r="C1007" s="378">
        <v>0</v>
      </c>
      <c r="D1007" s="378">
        <v>0</v>
      </c>
      <c r="E1007" s="342" t="str">
        <f t="shared" si="45"/>
        <v/>
      </c>
      <c r="F1007" s="309" t="str">
        <f t="shared" si="43"/>
        <v>否</v>
      </c>
      <c r="G1007" s="185" t="str">
        <f t="shared" si="44"/>
        <v>项</v>
      </c>
    </row>
    <row r="1008" ht="36" customHeight="1" spans="1:7">
      <c r="A1008" s="477" t="s">
        <v>1853</v>
      </c>
      <c r="B1008" s="338" t="s">
        <v>1854</v>
      </c>
      <c r="C1008" s="378"/>
      <c r="D1008" s="378"/>
      <c r="E1008" s="342"/>
      <c r="F1008" s="309" t="str">
        <f t="shared" si="43"/>
        <v>否</v>
      </c>
      <c r="G1008" s="185" t="str">
        <f t="shared" si="44"/>
        <v>项</v>
      </c>
    </row>
    <row r="1009" ht="36" customHeight="1" spans="1:7">
      <c r="A1009" s="477" t="s">
        <v>1855</v>
      </c>
      <c r="B1009" s="338" t="s">
        <v>1856</v>
      </c>
      <c r="C1009" s="378"/>
      <c r="D1009" s="378"/>
      <c r="E1009" s="342"/>
      <c r="F1009" s="309" t="str">
        <f t="shared" si="43"/>
        <v>否</v>
      </c>
      <c r="G1009" s="185" t="str">
        <f t="shared" si="44"/>
        <v>项</v>
      </c>
    </row>
    <row r="1010" ht="36" customHeight="1" spans="1:7">
      <c r="A1010" s="477" t="s">
        <v>1857</v>
      </c>
      <c r="B1010" s="338" t="s">
        <v>1858</v>
      </c>
      <c r="C1010" s="378">
        <v>215</v>
      </c>
      <c r="D1010" s="378">
        <v>399</v>
      </c>
      <c r="E1010" s="342">
        <v>0.856</v>
      </c>
      <c r="F1010" s="309" t="str">
        <f t="shared" si="43"/>
        <v>是</v>
      </c>
      <c r="G1010" s="185" t="str">
        <f t="shared" si="44"/>
        <v>项</v>
      </c>
    </row>
    <row r="1011" ht="36" customHeight="1" spans="1:7">
      <c r="A1011" s="476" t="s">
        <v>1859</v>
      </c>
      <c r="B1011" s="334" t="s">
        <v>1860</v>
      </c>
      <c r="C1011" s="374">
        <f>SUM(C1012:C1015)</f>
        <v>0</v>
      </c>
      <c r="D1011" s="374">
        <f>SUM(D1012:D1015)</f>
        <v>0</v>
      </c>
      <c r="E1011" s="347" t="str">
        <f>IF(C1011&gt;0,D1011/C1011-1,IF(C1011&lt;0,-(D1011/C1011-1),""))</f>
        <v/>
      </c>
      <c r="F1011" s="309" t="str">
        <f t="shared" si="43"/>
        <v>否</v>
      </c>
      <c r="G1011" s="185" t="str">
        <f t="shared" si="44"/>
        <v>款</v>
      </c>
    </row>
    <row r="1012" ht="36" customHeight="1" spans="1:7">
      <c r="A1012" s="477" t="s">
        <v>1861</v>
      </c>
      <c r="B1012" s="338" t="s">
        <v>1862</v>
      </c>
      <c r="C1012" s="378">
        <v>0</v>
      </c>
      <c r="D1012" s="378">
        <v>0</v>
      </c>
      <c r="E1012" s="342" t="str">
        <f>IF(C1012&gt;0,D1012/C1012-1,IF(C1012&lt;0,-(D1012/C1012-1),""))</f>
        <v/>
      </c>
      <c r="F1012" s="309" t="str">
        <f t="shared" si="43"/>
        <v>否</v>
      </c>
      <c r="G1012" s="185" t="str">
        <f t="shared" si="44"/>
        <v>项</v>
      </c>
    </row>
    <row r="1013" ht="36" customHeight="1" spans="1:7">
      <c r="A1013" s="477" t="s">
        <v>1863</v>
      </c>
      <c r="B1013" s="338" t="s">
        <v>1864</v>
      </c>
      <c r="C1013" s="378">
        <v>0</v>
      </c>
      <c r="D1013" s="378">
        <v>0</v>
      </c>
      <c r="E1013" s="342" t="str">
        <f>IF(C1013&gt;0,D1013/C1013-1,IF(C1013&lt;0,-(D1013/C1013-1),""))</f>
        <v/>
      </c>
      <c r="F1013" s="309" t="str">
        <f t="shared" si="43"/>
        <v>否</v>
      </c>
      <c r="G1013" s="185" t="str">
        <f t="shared" si="44"/>
        <v>项</v>
      </c>
    </row>
    <row r="1014" ht="36" customHeight="1" spans="1:7">
      <c r="A1014" s="477" t="s">
        <v>1865</v>
      </c>
      <c r="B1014" s="338" t="s">
        <v>1866</v>
      </c>
      <c r="C1014" s="378">
        <v>0</v>
      </c>
      <c r="D1014" s="378">
        <v>0</v>
      </c>
      <c r="E1014" s="342" t="str">
        <f>IF(C1014&gt;0,D1014/C1014-1,IF(C1014&lt;0,-(D1014/C1014-1),""))</f>
        <v/>
      </c>
      <c r="F1014" s="309" t="str">
        <f t="shared" si="43"/>
        <v>否</v>
      </c>
      <c r="G1014" s="185" t="str">
        <f t="shared" si="44"/>
        <v>项</v>
      </c>
    </row>
    <row r="1015" ht="36" customHeight="1" spans="1:7">
      <c r="A1015" s="477" t="s">
        <v>1867</v>
      </c>
      <c r="B1015" s="338" t="s">
        <v>1868</v>
      </c>
      <c r="C1015" s="378">
        <v>0</v>
      </c>
      <c r="D1015" s="378">
        <v>0</v>
      </c>
      <c r="E1015" s="342" t="str">
        <f>IF(C1015&gt;0,D1015/C1015-1,IF(C1015&lt;0,-(D1015/C1015-1),""))</f>
        <v/>
      </c>
      <c r="F1015" s="309" t="str">
        <f t="shared" si="43"/>
        <v>否</v>
      </c>
      <c r="G1015" s="185" t="str">
        <f t="shared" si="44"/>
        <v>项</v>
      </c>
    </row>
    <row r="1016" ht="36" customHeight="1" spans="1:7">
      <c r="A1016" s="476" t="s">
        <v>1869</v>
      </c>
      <c r="B1016" s="334" t="s">
        <v>1870</v>
      </c>
      <c r="C1016" s="374">
        <v>11</v>
      </c>
      <c r="D1016" s="374">
        <v>10</v>
      </c>
      <c r="E1016" s="347">
        <v>-0.091</v>
      </c>
      <c r="F1016" s="309" t="str">
        <f t="shared" si="43"/>
        <v>是</v>
      </c>
      <c r="G1016" s="185" t="str">
        <f t="shared" si="44"/>
        <v>款</v>
      </c>
    </row>
    <row r="1017" ht="36" customHeight="1" spans="1:7">
      <c r="A1017" s="477" t="s">
        <v>1871</v>
      </c>
      <c r="B1017" s="338" t="s">
        <v>143</v>
      </c>
      <c r="C1017" s="378">
        <v>0</v>
      </c>
      <c r="D1017" s="378">
        <v>0</v>
      </c>
      <c r="E1017" s="342" t="str">
        <f>IF(C1017&gt;0,D1017/C1017-1,IF(C1017&lt;0,-(D1017/C1017-1),""))</f>
        <v/>
      </c>
      <c r="F1017" s="309" t="str">
        <f t="shared" si="43"/>
        <v>否</v>
      </c>
      <c r="G1017" s="185" t="str">
        <f t="shared" si="44"/>
        <v>项</v>
      </c>
    </row>
    <row r="1018" ht="36" customHeight="1" spans="1:7">
      <c r="A1018" s="477" t="s">
        <v>1872</v>
      </c>
      <c r="B1018" s="338" t="s">
        <v>145</v>
      </c>
      <c r="C1018" s="378">
        <v>0</v>
      </c>
      <c r="D1018" s="378">
        <v>0</v>
      </c>
      <c r="E1018" s="342" t="str">
        <f>IF(C1018&gt;0,D1018/C1018-1,IF(C1018&lt;0,-(D1018/C1018-1),""))</f>
        <v/>
      </c>
      <c r="F1018" s="309" t="str">
        <f t="shared" si="43"/>
        <v>否</v>
      </c>
      <c r="G1018" s="185" t="str">
        <f t="shared" si="44"/>
        <v>项</v>
      </c>
    </row>
    <row r="1019" ht="36" customHeight="1" spans="1:7">
      <c r="A1019" s="477" t="s">
        <v>1873</v>
      </c>
      <c r="B1019" s="338" t="s">
        <v>147</v>
      </c>
      <c r="C1019" s="378">
        <v>0</v>
      </c>
      <c r="D1019" s="378">
        <v>0</v>
      </c>
      <c r="E1019" s="342" t="str">
        <f>IF(C1019&gt;0,D1019/C1019-1,IF(C1019&lt;0,-(D1019/C1019-1),""))</f>
        <v/>
      </c>
      <c r="F1019" s="309" t="str">
        <f t="shared" si="43"/>
        <v>否</v>
      </c>
      <c r="G1019" s="185" t="str">
        <f t="shared" si="44"/>
        <v>项</v>
      </c>
    </row>
    <row r="1020" ht="36" customHeight="1" spans="1:7">
      <c r="A1020" s="477" t="s">
        <v>1874</v>
      </c>
      <c r="B1020" s="338" t="s">
        <v>1839</v>
      </c>
      <c r="C1020" s="378">
        <v>0</v>
      </c>
      <c r="D1020" s="378">
        <v>0</v>
      </c>
      <c r="E1020" s="342" t="str">
        <f>IF(C1020&gt;0,D1020/C1020-1,IF(C1020&lt;0,-(D1020/C1020-1),""))</f>
        <v/>
      </c>
      <c r="F1020" s="309" t="str">
        <f t="shared" si="43"/>
        <v>否</v>
      </c>
      <c r="G1020" s="185" t="str">
        <f t="shared" si="44"/>
        <v>项</v>
      </c>
    </row>
    <row r="1021" ht="36" customHeight="1" spans="1:7">
      <c r="A1021" s="477" t="s">
        <v>1875</v>
      </c>
      <c r="B1021" s="338" t="s">
        <v>1876</v>
      </c>
      <c r="C1021" s="378">
        <v>11</v>
      </c>
      <c r="D1021" s="378">
        <v>10</v>
      </c>
      <c r="E1021" s="342">
        <v>-0.091</v>
      </c>
      <c r="F1021" s="309" t="str">
        <f t="shared" si="43"/>
        <v>是</v>
      </c>
      <c r="G1021" s="185" t="str">
        <f t="shared" si="44"/>
        <v>项</v>
      </c>
    </row>
    <row r="1022" ht="36" customHeight="1" spans="1:7">
      <c r="A1022" s="477" t="s">
        <v>1877</v>
      </c>
      <c r="B1022" s="338" t="s">
        <v>1878</v>
      </c>
      <c r="C1022" s="378">
        <v>0</v>
      </c>
      <c r="D1022" s="378">
        <v>0</v>
      </c>
      <c r="E1022" s="342" t="str">
        <f>IF(C1022&gt;0,D1022/C1022-1,IF(C1022&lt;0,-(D1022/C1022-1),""))</f>
        <v/>
      </c>
      <c r="F1022" s="309" t="str">
        <f t="shared" si="43"/>
        <v>否</v>
      </c>
      <c r="G1022" s="185" t="str">
        <f t="shared" si="44"/>
        <v>项</v>
      </c>
    </row>
    <row r="1023" ht="36" customHeight="1" spans="1:7">
      <c r="A1023" s="476" t="s">
        <v>1879</v>
      </c>
      <c r="B1023" s="334" t="s">
        <v>1880</v>
      </c>
      <c r="C1023" s="374">
        <v>2513</v>
      </c>
      <c r="D1023" s="374">
        <v>0</v>
      </c>
      <c r="E1023" s="347">
        <v>-1</v>
      </c>
      <c r="F1023" s="309" t="str">
        <f t="shared" si="43"/>
        <v>是</v>
      </c>
      <c r="G1023" s="185" t="str">
        <f t="shared" si="44"/>
        <v>款</v>
      </c>
    </row>
    <row r="1024" ht="36" customHeight="1" spans="1:7">
      <c r="A1024" s="477" t="s">
        <v>1881</v>
      </c>
      <c r="B1024" s="338" t="s">
        <v>1882</v>
      </c>
      <c r="C1024" s="378">
        <v>424</v>
      </c>
      <c r="D1024" s="378">
        <v>0</v>
      </c>
      <c r="E1024" s="342">
        <v>-1</v>
      </c>
      <c r="F1024" s="309" t="str">
        <f t="shared" si="43"/>
        <v>是</v>
      </c>
      <c r="G1024" s="185" t="str">
        <f t="shared" si="44"/>
        <v>项</v>
      </c>
    </row>
    <row r="1025" ht="36" customHeight="1" spans="1:7">
      <c r="A1025" s="477" t="s">
        <v>1883</v>
      </c>
      <c r="B1025" s="338" t="s">
        <v>1884</v>
      </c>
      <c r="C1025" s="378">
        <v>2089</v>
      </c>
      <c r="D1025" s="378">
        <v>0</v>
      </c>
      <c r="E1025" s="342">
        <v>-1</v>
      </c>
      <c r="F1025" s="309" t="str">
        <f t="shared" si="43"/>
        <v>是</v>
      </c>
      <c r="G1025" s="185" t="str">
        <f t="shared" si="44"/>
        <v>项</v>
      </c>
    </row>
    <row r="1026" ht="36" customHeight="1" spans="1:7">
      <c r="A1026" s="477" t="s">
        <v>1885</v>
      </c>
      <c r="B1026" s="338" t="s">
        <v>1886</v>
      </c>
      <c r="C1026" s="378">
        <v>0</v>
      </c>
      <c r="D1026" s="378">
        <v>0</v>
      </c>
      <c r="E1026" s="342" t="str">
        <f>IF(C1026&gt;0,D1026/C1026-1,IF(C1026&lt;0,-(D1026/C1026-1),""))</f>
        <v/>
      </c>
      <c r="F1026" s="309" t="str">
        <f t="shared" si="43"/>
        <v>否</v>
      </c>
      <c r="G1026" s="185" t="str">
        <f t="shared" si="44"/>
        <v>项</v>
      </c>
    </row>
    <row r="1027" ht="36" customHeight="1" spans="1:7">
      <c r="A1027" s="477" t="s">
        <v>1887</v>
      </c>
      <c r="B1027" s="338" t="s">
        <v>1888</v>
      </c>
      <c r="C1027" s="378">
        <v>0</v>
      </c>
      <c r="D1027" s="378">
        <v>0</v>
      </c>
      <c r="E1027" s="342" t="str">
        <f>IF(C1027&gt;0,D1027/C1027-1,IF(C1027&lt;0,-(D1027/C1027-1),""))</f>
        <v/>
      </c>
      <c r="F1027" s="309" t="str">
        <f t="shared" si="43"/>
        <v>否</v>
      </c>
      <c r="G1027" s="185" t="str">
        <f t="shared" si="44"/>
        <v>项</v>
      </c>
    </row>
    <row r="1028" ht="36" customHeight="1" spans="1:7">
      <c r="A1028" s="476" t="s">
        <v>1889</v>
      </c>
      <c r="B1028" s="334" t="s">
        <v>1890</v>
      </c>
      <c r="C1028" s="374">
        <v>7</v>
      </c>
      <c r="D1028" s="374">
        <v>10</v>
      </c>
      <c r="E1028" s="347">
        <v>0.429</v>
      </c>
      <c r="F1028" s="309" t="str">
        <f t="shared" si="43"/>
        <v>是</v>
      </c>
      <c r="G1028" s="185" t="str">
        <f t="shared" si="44"/>
        <v>款</v>
      </c>
    </row>
    <row r="1029" ht="36" customHeight="1" spans="1:7">
      <c r="A1029" s="477" t="s">
        <v>1891</v>
      </c>
      <c r="B1029" s="338" t="s">
        <v>1892</v>
      </c>
      <c r="C1029" s="378">
        <v>0</v>
      </c>
      <c r="D1029" s="378">
        <v>0</v>
      </c>
      <c r="E1029" s="342" t="str">
        <f>IF(C1029&gt;0,D1029/C1029-1,IF(C1029&lt;0,-(D1029/C1029-1),""))</f>
        <v/>
      </c>
      <c r="F1029" s="309" t="str">
        <f t="shared" si="43"/>
        <v>否</v>
      </c>
      <c r="G1029" s="185" t="str">
        <f t="shared" si="44"/>
        <v>项</v>
      </c>
    </row>
    <row r="1030" ht="36" customHeight="1" spans="1:7">
      <c r="A1030" s="477" t="s">
        <v>1893</v>
      </c>
      <c r="B1030" s="338" t="s">
        <v>1894</v>
      </c>
      <c r="C1030" s="378">
        <v>7</v>
      </c>
      <c r="D1030" s="378">
        <v>10</v>
      </c>
      <c r="E1030" s="342">
        <v>0.429</v>
      </c>
      <c r="F1030" s="309" t="str">
        <f t="shared" si="43"/>
        <v>是</v>
      </c>
      <c r="G1030" s="185" t="str">
        <f t="shared" si="44"/>
        <v>项</v>
      </c>
    </row>
    <row r="1031" ht="36" customHeight="1" spans="1:7">
      <c r="A1031" s="481" t="s">
        <v>1895</v>
      </c>
      <c r="B1031" s="482" t="s">
        <v>532</v>
      </c>
      <c r="C1031" s="483"/>
      <c r="D1031" s="483"/>
      <c r="E1031" s="347"/>
      <c r="F1031" s="309" t="str">
        <f t="shared" si="43"/>
        <v>否</v>
      </c>
      <c r="G1031" s="185" t="str">
        <f t="shared" si="44"/>
        <v>项</v>
      </c>
    </row>
    <row r="1032" ht="36" customHeight="1" spans="1:7">
      <c r="A1032" s="476" t="s">
        <v>99</v>
      </c>
      <c r="B1032" s="334" t="s">
        <v>100</v>
      </c>
      <c r="C1032" s="374">
        <v>2157</v>
      </c>
      <c r="D1032" s="374">
        <v>4100</v>
      </c>
      <c r="E1032" s="347">
        <v>0.901</v>
      </c>
      <c r="F1032" s="309" t="str">
        <f t="shared" si="43"/>
        <v>是</v>
      </c>
      <c r="G1032" s="185" t="str">
        <f t="shared" si="44"/>
        <v>类</v>
      </c>
    </row>
    <row r="1033" ht="36" customHeight="1" spans="1:7">
      <c r="A1033" s="476" t="s">
        <v>1896</v>
      </c>
      <c r="B1033" s="334" t="s">
        <v>1897</v>
      </c>
      <c r="C1033" s="374"/>
      <c r="D1033" s="374"/>
      <c r="E1033" s="347"/>
      <c r="F1033" s="309" t="str">
        <f t="shared" si="43"/>
        <v>否</v>
      </c>
      <c r="G1033" s="185" t="str">
        <f t="shared" si="44"/>
        <v>款</v>
      </c>
    </row>
    <row r="1034" ht="36" customHeight="1" spans="1:7">
      <c r="A1034" s="477" t="s">
        <v>1898</v>
      </c>
      <c r="B1034" s="338" t="s">
        <v>143</v>
      </c>
      <c r="C1034" s="378"/>
      <c r="D1034" s="378"/>
      <c r="E1034" s="342"/>
      <c r="F1034" s="309" t="str">
        <f t="shared" si="43"/>
        <v>否</v>
      </c>
      <c r="G1034" s="185" t="str">
        <f t="shared" si="44"/>
        <v>项</v>
      </c>
    </row>
    <row r="1035" ht="36" customHeight="1" spans="1:7">
      <c r="A1035" s="477" t="s">
        <v>1899</v>
      </c>
      <c r="B1035" s="338" t="s">
        <v>145</v>
      </c>
      <c r="C1035" s="378">
        <v>0</v>
      </c>
      <c r="D1035" s="378">
        <v>0</v>
      </c>
      <c r="E1035" s="342" t="str">
        <f t="shared" ref="E1035:E1098" si="46">IF(C1035&gt;0,D1035/C1035-1,IF(C1035&lt;0,-(D1035/C1035-1),""))</f>
        <v/>
      </c>
      <c r="F1035" s="309" t="str">
        <f t="shared" ref="F1035:F1098" si="47">IF(LEN(A1035)=3,"是",IF(B1035&lt;&gt;"",IF(SUM(C1035:D1035)&lt;&gt;0,"是","否"),"是"))</f>
        <v>否</v>
      </c>
      <c r="G1035" s="185" t="str">
        <f t="shared" ref="G1035:G1098" si="48">IF(LEN(A1035)=3,"类",IF(LEN(A1035)=5,"款","项"))</f>
        <v>项</v>
      </c>
    </row>
    <row r="1036" ht="36" customHeight="1" spans="1:7">
      <c r="A1036" s="477" t="s">
        <v>1900</v>
      </c>
      <c r="B1036" s="338" t="s">
        <v>147</v>
      </c>
      <c r="C1036" s="378">
        <v>0</v>
      </c>
      <c r="D1036" s="378">
        <v>0</v>
      </c>
      <c r="E1036" s="342" t="str">
        <f t="shared" si="46"/>
        <v/>
      </c>
      <c r="F1036" s="309" t="str">
        <f t="shared" si="47"/>
        <v>否</v>
      </c>
      <c r="G1036" s="185" t="str">
        <f t="shared" si="48"/>
        <v>项</v>
      </c>
    </row>
    <row r="1037" ht="36" customHeight="1" spans="1:7">
      <c r="A1037" s="477" t="s">
        <v>1901</v>
      </c>
      <c r="B1037" s="338" t="s">
        <v>1902</v>
      </c>
      <c r="C1037" s="378"/>
      <c r="D1037" s="378"/>
      <c r="E1037" s="342"/>
      <c r="F1037" s="309" t="str">
        <f t="shared" si="47"/>
        <v>否</v>
      </c>
      <c r="G1037" s="185" t="str">
        <f t="shared" si="48"/>
        <v>项</v>
      </c>
    </row>
    <row r="1038" ht="36" customHeight="1" spans="1:7">
      <c r="A1038" s="477" t="s">
        <v>1903</v>
      </c>
      <c r="B1038" s="338" t="s">
        <v>1904</v>
      </c>
      <c r="C1038" s="378">
        <v>0</v>
      </c>
      <c r="D1038" s="378">
        <v>0</v>
      </c>
      <c r="E1038" s="342" t="str">
        <f t="shared" si="46"/>
        <v/>
      </c>
      <c r="F1038" s="309" t="str">
        <f t="shared" si="47"/>
        <v>否</v>
      </c>
      <c r="G1038" s="185" t="str">
        <f t="shared" si="48"/>
        <v>项</v>
      </c>
    </row>
    <row r="1039" ht="36" customHeight="1" spans="1:7">
      <c r="A1039" s="477" t="s">
        <v>1905</v>
      </c>
      <c r="B1039" s="338" t="s">
        <v>1906</v>
      </c>
      <c r="C1039" s="378">
        <v>0</v>
      </c>
      <c r="D1039" s="378">
        <v>0</v>
      </c>
      <c r="E1039" s="342" t="str">
        <f t="shared" si="46"/>
        <v/>
      </c>
      <c r="F1039" s="309" t="str">
        <f t="shared" si="47"/>
        <v>否</v>
      </c>
      <c r="G1039" s="185" t="str">
        <f t="shared" si="48"/>
        <v>项</v>
      </c>
    </row>
    <row r="1040" ht="36" customHeight="1" spans="1:7">
      <c r="A1040" s="477" t="s">
        <v>1907</v>
      </c>
      <c r="B1040" s="338" t="s">
        <v>1908</v>
      </c>
      <c r="C1040" s="378"/>
      <c r="D1040" s="378"/>
      <c r="E1040" s="342"/>
      <c r="F1040" s="309" t="str">
        <f t="shared" si="47"/>
        <v>否</v>
      </c>
      <c r="G1040" s="185" t="str">
        <f t="shared" si="48"/>
        <v>项</v>
      </c>
    </row>
    <row r="1041" ht="36" customHeight="1" spans="1:7">
      <c r="A1041" s="477" t="s">
        <v>1909</v>
      </c>
      <c r="B1041" s="338" t="s">
        <v>1910</v>
      </c>
      <c r="C1041" s="378">
        <v>0</v>
      </c>
      <c r="D1041" s="378">
        <v>0</v>
      </c>
      <c r="E1041" s="342" t="str">
        <f t="shared" si="46"/>
        <v/>
      </c>
      <c r="F1041" s="309" t="str">
        <f t="shared" si="47"/>
        <v>否</v>
      </c>
      <c r="G1041" s="185" t="str">
        <f t="shared" si="48"/>
        <v>项</v>
      </c>
    </row>
    <row r="1042" ht="36" customHeight="1" spans="1:7">
      <c r="A1042" s="477" t="s">
        <v>1911</v>
      </c>
      <c r="B1042" s="338" t="s">
        <v>1912</v>
      </c>
      <c r="C1042" s="378"/>
      <c r="D1042" s="378"/>
      <c r="E1042" s="342"/>
      <c r="F1042" s="309" t="str">
        <f t="shared" si="47"/>
        <v>否</v>
      </c>
      <c r="G1042" s="185" t="str">
        <f t="shared" si="48"/>
        <v>项</v>
      </c>
    </row>
    <row r="1043" ht="36" customHeight="1" spans="1:7">
      <c r="A1043" s="476" t="s">
        <v>1913</v>
      </c>
      <c r="B1043" s="334" t="s">
        <v>1914</v>
      </c>
      <c r="C1043" s="374"/>
      <c r="D1043" s="374"/>
      <c r="E1043" s="347"/>
      <c r="F1043" s="309" t="str">
        <f t="shared" si="47"/>
        <v>否</v>
      </c>
      <c r="G1043" s="185" t="str">
        <f t="shared" si="48"/>
        <v>款</v>
      </c>
    </row>
    <row r="1044" ht="36" customHeight="1" spans="1:7">
      <c r="A1044" s="477" t="s">
        <v>1915</v>
      </c>
      <c r="B1044" s="338" t="s">
        <v>143</v>
      </c>
      <c r="C1044" s="378"/>
      <c r="D1044" s="378"/>
      <c r="E1044" s="342"/>
      <c r="F1044" s="309" t="str">
        <f t="shared" si="47"/>
        <v>否</v>
      </c>
      <c r="G1044" s="185" t="str">
        <f t="shared" si="48"/>
        <v>项</v>
      </c>
    </row>
    <row r="1045" ht="36" customHeight="1" spans="1:7">
      <c r="A1045" s="477" t="s">
        <v>1916</v>
      </c>
      <c r="B1045" s="338" t="s">
        <v>145</v>
      </c>
      <c r="C1045" s="378">
        <v>0</v>
      </c>
      <c r="D1045" s="378">
        <v>0</v>
      </c>
      <c r="E1045" s="342" t="str">
        <f t="shared" si="46"/>
        <v/>
      </c>
      <c r="F1045" s="309" t="str">
        <f t="shared" si="47"/>
        <v>否</v>
      </c>
      <c r="G1045" s="185" t="str">
        <f t="shared" si="48"/>
        <v>项</v>
      </c>
    </row>
    <row r="1046" ht="36" customHeight="1" spans="1:7">
      <c r="A1046" s="477" t="s">
        <v>1917</v>
      </c>
      <c r="B1046" s="338" t="s">
        <v>147</v>
      </c>
      <c r="C1046" s="378"/>
      <c r="D1046" s="378"/>
      <c r="E1046" s="342"/>
      <c r="F1046" s="309" t="str">
        <f t="shared" si="47"/>
        <v>否</v>
      </c>
      <c r="G1046" s="185" t="str">
        <f t="shared" si="48"/>
        <v>项</v>
      </c>
    </row>
    <row r="1047" ht="36" customHeight="1" spans="1:7">
      <c r="A1047" s="477" t="s">
        <v>1918</v>
      </c>
      <c r="B1047" s="338" t="s">
        <v>1919</v>
      </c>
      <c r="C1047" s="378"/>
      <c r="D1047" s="378"/>
      <c r="E1047" s="342"/>
      <c r="F1047" s="309" t="str">
        <f t="shared" si="47"/>
        <v>否</v>
      </c>
      <c r="G1047" s="185" t="str">
        <f t="shared" si="48"/>
        <v>项</v>
      </c>
    </row>
    <row r="1048" ht="36" customHeight="1" spans="1:7">
      <c r="A1048" s="477" t="s">
        <v>1920</v>
      </c>
      <c r="B1048" s="338" t="s">
        <v>1921</v>
      </c>
      <c r="C1048" s="378"/>
      <c r="D1048" s="378"/>
      <c r="E1048" s="342"/>
      <c r="F1048" s="309" t="str">
        <f t="shared" si="47"/>
        <v>否</v>
      </c>
      <c r="G1048" s="185" t="str">
        <f t="shared" si="48"/>
        <v>项</v>
      </c>
    </row>
    <row r="1049" ht="36" customHeight="1" spans="1:7">
      <c r="A1049" s="477" t="s">
        <v>1922</v>
      </c>
      <c r="B1049" s="338" t="s">
        <v>1923</v>
      </c>
      <c r="C1049" s="378">
        <v>0</v>
      </c>
      <c r="D1049" s="378">
        <v>0</v>
      </c>
      <c r="E1049" s="342" t="str">
        <f t="shared" si="46"/>
        <v/>
      </c>
      <c r="F1049" s="309" t="str">
        <f t="shared" si="47"/>
        <v>否</v>
      </c>
      <c r="G1049" s="185" t="str">
        <f t="shared" si="48"/>
        <v>项</v>
      </c>
    </row>
    <row r="1050" ht="36" customHeight="1" spans="1:7">
      <c r="A1050" s="477" t="s">
        <v>1924</v>
      </c>
      <c r="B1050" s="338" t="s">
        <v>1925</v>
      </c>
      <c r="C1050" s="378"/>
      <c r="D1050" s="378"/>
      <c r="E1050" s="342"/>
      <c r="F1050" s="309" t="str">
        <f t="shared" si="47"/>
        <v>否</v>
      </c>
      <c r="G1050" s="185" t="str">
        <f t="shared" si="48"/>
        <v>项</v>
      </c>
    </row>
    <row r="1051" ht="36" customHeight="1" spans="1:7">
      <c r="A1051" s="477" t="s">
        <v>1926</v>
      </c>
      <c r="B1051" s="338" t="s">
        <v>1927</v>
      </c>
      <c r="C1051" s="378">
        <v>0</v>
      </c>
      <c r="D1051" s="378">
        <v>0</v>
      </c>
      <c r="E1051" s="342" t="str">
        <f t="shared" si="46"/>
        <v/>
      </c>
      <c r="F1051" s="309" t="str">
        <f t="shared" si="47"/>
        <v>否</v>
      </c>
      <c r="G1051" s="185" t="str">
        <f t="shared" si="48"/>
        <v>项</v>
      </c>
    </row>
    <row r="1052" ht="36" customHeight="1" spans="1:7">
      <c r="A1052" s="477" t="s">
        <v>1928</v>
      </c>
      <c r="B1052" s="338" t="s">
        <v>1929</v>
      </c>
      <c r="C1052" s="378">
        <v>0</v>
      </c>
      <c r="D1052" s="378">
        <v>0</v>
      </c>
      <c r="E1052" s="342" t="str">
        <f t="shared" si="46"/>
        <v/>
      </c>
      <c r="F1052" s="309" t="str">
        <f t="shared" si="47"/>
        <v>否</v>
      </c>
      <c r="G1052" s="185" t="str">
        <f t="shared" si="48"/>
        <v>项</v>
      </c>
    </row>
    <row r="1053" ht="36" customHeight="1" spans="1:7">
      <c r="A1053" s="477" t="s">
        <v>1930</v>
      </c>
      <c r="B1053" s="338" t="s">
        <v>1931</v>
      </c>
      <c r="C1053" s="378">
        <v>0</v>
      </c>
      <c r="D1053" s="378">
        <v>0</v>
      </c>
      <c r="E1053" s="342" t="str">
        <f t="shared" si="46"/>
        <v/>
      </c>
      <c r="F1053" s="309" t="str">
        <f t="shared" si="47"/>
        <v>否</v>
      </c>
      <c r="G1053" s="185" t="str">
        <f t="shared" si="48"/>
        <v>项</v>
      </c>
    </row>
    <row r="1054" ht="36" customHeight="1" spans="1:7">
      <c r="A1054" s="477" t="s">
        <v>1932</v>
      </c>
      <c r="B1054" s="338" t="s">
        <v>1933</v>
      </c>
      <c r="C1054" s="378">
        <v>0</v>
      </c>
      <c r="D1054" s="378">
        <v>0</v>
      </c>
      <c r="E1054" s="342" t="str">
        <f t="shared" si="46"/>
        <v/>
      </c>
      <c r="F1054" s="309" t="str">
        <f t="shared" si="47"/>
        <v>否</v>
      </c>
      <c r="G1054" s="185" t="str">
        <f t="shared" si="48"/>
        <v>项</v>
      </c>
    </row>
    <row r="1055" ht="36" customHeight="1" spans="1:7">
      <c r="A1055" s="477" t="s">
        <v>1934</v>
      </c>
      <c r="B1055" s="338" t="s">
        <v>1935</v>
      </c>
      <c r="C1055" s="378">
        <v>0</v>
      </c>
      <c r="D1055" s="378">
        <v>0</v>
      </c>
      <c r="E1055" s="342" t="str">
        <f t="shared" si="46"/>
        <v/>
      </c>
      <c r="F1055" s="309" t="str">
        <f t="shared" si="47"/>
        <v>否</v>
      </c>
      <c r="G1055" s="185" t="str">
        <f t="shared" si="48"/>
        <v>项</v>
      </c>
    </row>
    <row r="1056" ht="36" customHeight="1" spans="1:7">
      <c r="A1056" s="477" t="s">
        <v>1936</v>
      </c>
      <c r="B1056" s="338" t="s">
        <v>1937</v>
      </c>
      <c r="C1056" s="378">
        <v>0</v>
      </c>
      <c r="D1056" s="378">
        <v>0</v>
      </c>
      <c r="E1056" s="342" t="str">
        <f t="shared" si="46"/>
        <v/>
      </c>
      <c r="F1056" s="309" t="str">
        <f t="shared" si="47"/>
        <v>否</v>
      </c>
      <c r="G1056" s="185" t="str">
        <f t="shared" si="48"/>
        <v>项</v>
      </c>
    </row>
    <row r="1057" ht="36" customHeight="1" spans="1:7">
      <c r="A1057" s="477" t="s">
        <v>1938</v>
      </c>
      <c r="B1057" s="338" t="s">
        <v>1939</v>
      </c>
      <c r="C1057" s="378">
        <v>0</v>
      </c>
      <c r="D1057" s="378">
        <v>0</v>
      </c>
      <c r="E1057" s="342" t="str">
        <f t="shared" si="46"/>
        <v/>
      </c>
      <c r="F1057" s="309" t="str">
        <f t="shared" si="47"/>
        <v>否</v>
      </c>
      <c r="G1057" s="185" t="str">
        <f t="shared" si="48"/>
        <v>项</v>
      </c>
    </row>
    <row r="1058" ht="36" customHeight="1" spans="1:7">
      <c r="A1058" s="477" t="s">
        <v>1940</v>
      </c>
      <c r="B1058" s="338" t="s">
        <v>1941</v>
      </c>
      <c r="C1058" s="378"/>
      <c r="D1058" s="378"/>
      <c r="E1058" s="342"/>
      <c r="F1058" s="309" t="str">
        <f t="shared" si="47"/>
        <v>否</v>
      </c>
      <c r="G1058" s="185" t="str">
        <f t="shared" si="48"/>
        <v>项</v>
      </c>
    </row>
    <row r="1059" ht="36" customHeight="1" spans="1:7">
      <c r="A1059" s="476" t="s">
        <v>1942</v>
      </c>
      <c r="B1059" s="334" t="s">
        <v>1943</v>
      </c>
      <c r="C1059" s="374"/>
      <c r="D1059" s="374"/>
      <c r="E1059" s="347"/>
      <c r="F1059" s="309" t="str">
        <f t="shared" si="47"/>
        <v>否</v>
      </c>
      <c r="G1059" s="185" t="str">
        <f t="shared" si="48"/>
        <v>款</v>
      </c>
    </row>
    <row r="1060" ht="36" customHeight="1" spans="1:7">
      <c r="A1060" s="477" t="s">
        <v>1944</v>
      </c>
      <c r="B1060" s="338" t="s">
        <v>143</v>
      </c>
      <c r="C1060" s="378"/>
      <c r="D1060" s="378"/>
      <c r="E1060" s="342"/>
      <c r="F1060" s="309" t="str">
        <f t="shared" si="47"/>
        <v>否</v>
      </c>
      <c r="G1060" s="185" t="str">
        <f t="shared" si="48"/>
        <v>项</v>
      </c>
    </row>
    <row r="1061" ht="36" customHeight="1" spans="1:7">
      <c r="A1061" s="477" t="s">
        <v>1945</v>
      </c>
      <c r="B1061" s="338" t="s">
        <v>145</v>
      </c>
      <c r="C1061" s="378">
        <v>0</v>
      </c>
      <c r="D1061" s="378">
        <v>0</v>
      </c>
      <c r="E1061" s="342" t="str">
        <f t="shared" si="46"/>
        <v/>
      </c>
      <c r="F1061" s="309" t="str">
        <f t="shared" si="47"/>
        <v>否</v>
      </c>
      <c r="G1061" s="185" t="str">
        <f t="shared" si="48"/>
        <v>项</v>
      </c>
    </row>
    <row r="1062" ht="36" customHeight="1" spans="1:7">
      <c r="A1062" s="477" t="s">
        <v>1946</v>
      </c>
      <c r="B1062" s="338" t="s">
        <v>147</v>
      </c>
      <c r="C1062" s="378">
        <v>0</v>
      </c>
      <c r="D1062" s="378">
        <v>0</v>
      </c>
      <c r="E1062" s="342" t="str">
        <f t="shared" si="46"/>
        <v/>
      </c>
      <c r="F1062" s="309" t="str">
        <f t="shared" si="47"/>
        <v>否</v>
      </c>
      <c r="G1062" s="185" t="str">
        <f t="shared" si="48"/>
        <v>项</v>
      </c>
    </row>
    <row r="1063" ht="36" customHeight="1" spans="1:7">
      <c r="A1063" s="477" t="s">
        <v>1947</v>
      </c>
      <c r="B1063" s="338" t="s">
        <v>1948</v>
      </c>
      <c r="C1063" s="378">
        <v>0</v>
      </c>
      <c r="D1063" s="378">
        <v>0</v>
      </c>
      <c r="E1063" s="342" t="str">
        <f t="shared" si="46"/>
        <v/>
      </c>
      <c r="F1063" s="309" t="str">
        <f t="shared" si="47"/>
        <v>否</v>
      </c>
      <c r="G1063" s="185" t="str">
        <f t="shared" si="48"/>
        <v>项</v>
      </c>
    </row>
    <row r="1064" ht="36" customHeight="1" spans="1:7">
      <c r="A1064" s="476" t="s">
        <v>1949</v>
      </c>
      <c r="B1064" s="334" t="s">
        <v>1950</v>
      </c>
      <c r="C1064" s="374">
        <v>1982</v>
      </c>
      <c r="D1064" s="374">
        <v>3893</v>
      </c>
      <c r="E1064" s="347">
        <v>0.964</v>
      </c>
      <c r="F1064" s="309" t="str">
        <f t="shared" si="47"/>
        <v>是</v>
      </c>
      <c r="G1064" s="185" t="str">
        <f t="shared" si="48"/>
        <v>款</v>
      </c>
    </row>
    <row r="1065" ht="36" customHeight="1" spans="1:7">
      <c r="A1065" s="477" t="s">
        <v>1951</v>
      </c>
      <c r="B1065" s="338" t="s">
        <v>143</v>
      </c>
      <c r="C1065" s="378"/>
      <c r="D1065" s="378"/>
      <c r="E1065" s="342"/>
      <c r="F1065" s="309" t="str">
        <f t="shared" si="47"/>
        <v>否</v>
      </c>
      <c r="G1065" s="185" t="str">
        <f t="shared" si="48"/>
        <v>项</v>
      </c>
    </row>
    <row r="1066" ht="36" customHeight="1" spans="1:7">
      <c r="A1066" s="477" t="s">
        <v>1952</v>
      </c>
      <c r="B1066" s="338" t="s">
        <v>145</v>
      </c>
      <c r="C1066" s="378">
        <v>0</v>
      </c>
      <c r="D1066" s="378">
        <v>0</v>
      </c>
      <c r="E1066" s="342" t="str">
        <f t="shared" si="46"/>
        <v/>
      </c>
      <c r="F1066" s="309" t="str">
        <f t="shared" si="47"/>
        <v>否</v>
      </c>
      <c r="G1066" s="185" t="str">
        <f t="shared" si="48"/>
        <v>项</v>
      </c>
    </row>
    <row r="1067" ht="36" customHeight="1" spans="1:7">
      <c r="A1067" s="477" t="s">
        <v>1953</v>
      </c>
      <c r="B1067" s="338" t="s">
        <v>147</v>
      </c>
      <c r="C1067" s="378"/>
      <c r="D1067" s="378"/>
      <c r="E1067" s="342"/>
      <c r="F1067" s="309" t="str">
        <f t="shared" si="47"/>
        <v>否</v>
      </c>
      <c r="G1067" s="185" t="str">
        <f t="shared" si="48"/>
        <v>项</v>
      </c>
    </row>
    <row r="1068" ht="36" customHeight="1" spans="1:7">
      <c r="A1068" s="477" t="s">
        <v>1954</v>
      </c>
      <c r="B1068" s="338" t="s">
        <v>1955</v>
      </c>
      <c r="C1068" s="378">
        <v>0</v>
      </c>
      <c r="D1068" s="378">
        <v>0</v>
      </c>
      <c r="E1068" s="342" t="str">
        <f t="shared" si="46"/>
        <v/>
      </c>
      <c r="F1068" s="309" t="str">
        <f t="shared" si="47"/>
        <v>否</v>
      </c>
      <c r="G1068" s="185" t="str">
        <f t="shared" si="48"/>
        <v>项</v>
      </c>
    </row>
    <row r="1069" ht="36" customHeight="1" spans="1:7">
      <c r="A1069" s="477" t="s">
        <v>1956</v>
      </c>
      <c r="B1069" s="338" t="s">
        <v>1957</v>
      </c>
      <c r="C1069" s="378">
        <v>0</v>
      </c>
      <c r="D1069" s="378">
        <v>0</v>
      </c>
      <c r="E1069" s="342" t="str">
        <f t="shared" si="46"/>
        <v/>
      </c>
      <c r="F1069" s="309" t="str">
        <f t="shared" si="47"/>
        <v>否</v>
      </c>
      <c r="G1069" s="185" t="str">
        <f t="shared" si="48"/>
        <v>项</v>
      </c>
    </row>
    <row r="1070" ht="36" customHeight="1" spans="1:7">
      <c r="A1070" s="477" t="s">
        <v>1958</v>
      </c>
      <c r="B1070" s="338" t="s">
        <v>1959</v>
      </c>
      <c r="C1070" s="378"/>
      <c r="D1070" s="378"/>
      <c r="E1070" s="342"/>
      <c r="F1070" s="309" t="str">
        <f t="shared" si="47"/>
        <v>否</v>
      </c>
      <c r="G1070" s="185" t="str">
        <f t="shared" si="48"/>
        <v>项</v>
      </c>
    </row>
    <row r="1071" ht="36" customHeight="1" spans="1:7">
      <c r="A1071" s="477" t="s">
        <v>1960</v>
      </c>
      <c r="B1071" s="338" t="s">
        <v>1961</v>
      </c>
      <c r="C1071" s="378"/>
      <c r="D1071" s="378"/>
      <c r="E1071" s="342"/>
      <c r="F1071" s="309" t="str">
        <f t="shared" si="47"/>
        <v>否</v>
      </c>
      <c r="G1071" s="185" t="str">
        <f t="shared" si="48"/>
        <v>项</v>
      </c>
    </row>
    <row r="1072" ht="36" customHeight="1" spans="1:7">
      <c r="A1072" s="477" t="s">
        <v>1962</v>
      </c>
      <c r="B1072" s="338" t="s">
        <v>1963</v>
      </c>
      <c r="C1072" s="378">
        <v>0</v>
      </c>
      <c r="D1072" s="378">
        <v>0</v>
      </c>
      <c r="E1072" s="342" t="str">
        <f t="shared" si="46"/>
        <v/>
      </c>
      <c r="F1072" s="309" t="str">
        <f t="shared" si="47"/>
        <v>否</v>
      </c>
      <c r="G1072" s="185" t="str">
        <f t="shared" si="48"/>
        <v>项</v>
      </c>
    </row>
    <row r="1073" ht="36" customHeight="1" spans="1:7">
      <c r="A1073" s="477" t="s">
        <v>1964</v>
      </c>
      <c r="B1073" s="338" t="s">
        <v>1965</v>
      </c>
      <c r="C1073" s="378"/>
      <c r="D1073" s="378"/>
      <c r="E1073" s="342"/>
      <c r="F1073" s="309" t="str">
        <f t="shared" si="47"/>
        <v>否</v>
      </c>
      <c r="G1073" s="185" t="str">
        <f t="shared" si="48"/>
        <v>项</v>
      </c>
    </row>
    <row r="1074" ht="36" customHeight="1" spans="1:7">
      <c r="A1074" s="477" t="s">
        <v>1966</v>
      </c>
      <c r="B1074" s="338" t="s">
        <v>1967</v>
      </c>
      <c r="C1074" s="378"/>
      <c r="D1074" s="378"/>
      <c r="E1074" s="342"/>
      <c r="F1074" s="309" t="str">
        <f t="shared" si="47"/>
        <v>否</v>
      </c>
      <c r="G1074" s="185" t="str">
        <f t="shared" si="48"/>
        <v>项</v>
      </c>
    </row>
    <row r="1075" ht="36" customHeight="1" spans="1:7">
      <c r="A1075" s="477" t="s">
        <v>1968</v>
      </c>
      <c r="B1075" s="338" t="s">
        <v>1839</v>
      </c>
      <c r="C1075" s="378">
        <v>0</v>
      </c>
      <c r="D1075" s="378">
        <v>0</v>
      </c>
      <c r="E1075" s="342" t="str">
        <f t="shared" si="46"/>
        <v/>
      </c>
      <c r="F1075" s="309" t="str">
        <f t="shared" si="47"/>
        <v>否</v>
      </c>
      <c r="G1075" s="185" t="str">
        <f t="shared" si="48"/>
        <v>项</v>
      </c>
    </row>
    <row r="1076" ht="36" customHeight="1" spans="1:7">
      <c r="A1076" s="477" t="s">
        <v>1969</v>
      </c>
      <c r="B1076" s="338" t="s">
        <v>1970</v>
      </c>
      <c r="C1076" s="378">
        <v>0</v>
      </c>
      <c r="D1076" s="378">
        <v>0</v>
      </c>
      <c r="E1076" s="342" t="str">
        <f t="shared" si="46"/>
        <v/>
      </c>
      <c r="F1076" s="309" t="str">
        <f t="shared" si="47"/>
        <v>否</v>
      </c>
      <c r="G1076" s="185" t="str">
        <f t="shared" si="48"/>
        <v>项</v>
      </c>
    </row>
    <row r="1077" ht="36" customHeight="1" spans="1:7">
      <c r="A1077" s="479">
        <v>2150516</v>
      </c>
      <c r="B1077" s="495" t="s">
        <v>1971</v>
      </c>
      <c r="C1077" s="378">
        <v>0</v>
      </c>
      <c r="D1077" s="378">
        <v>0</v>
      </c>
      <c r="E1077" s="342" t="str">
        <f t="shared" si="46"/>
        <v/>
      </c>
      <c r="F1077" s="309" t="str">
        <f t="shared" si="47"/>
        <v>否</v>
      </c>
      <c r="G1077" s="185" t="str">
        <f t="shared" si="48"/>
        <v>项</v>
      </c>
    </row>
    <row r="1078" ht="36" customHeight="1" spans="1:7">
      <c r="A1078" s="479">
        <v>2150517</v>
      </c>
      <c r="B1078" s="495" t="s">
        <v>1972</v>
      </c>
      <c r="C1078" s="378">
        <v>1982</v>
      </c>
      <c r="D1078" s="378">
        <v>3893</v>
      </c>
      <c r="E1078" s="342">
        <v>0.964</v>
      </c>
      <c r="F1078" s="309" t="str">
        <f t="shared" si="47"/>
        <v>是</v>
      </c>
      <c r="G1078" s="185" t="str">
        <f t="shared" si="48"/>
        <v>项</v>
      </c>
    </row>
    <row r="1079" ht="36" customHeight="1" spans="1:7">
      <c r="A1079" s="479">
        <v>2150550</v>
      </c>
      <c r="B1079" s="495" t="s">
        <v>161</v>
      </c>
      <c r="C1079" s="378">
        <v>0</v>
      </c>
      <c r="D1079" s="378">
        <v>0</v>
      </c>
      <c r="E1079" s="342" t="str">
        <f t="shared" si="46"/>
        <v/>
      </c>
      <c r="F1079" s="309" t="str">
        <f t="shared" si="47"/>
        <v>否</v>
      </c>
      <c r="G1079" s="185" t="str">
        <f t="shared" si="48"/>
        <v>项</v>
      </c>
    </row>
    <row r="1080" ht="36" customHeight="1" spans="1:7">
      <c r="A1080" s="477" t="s">
        <v>1973</v>
      </c>
      <c r="B1080" s="338" t="s">
        <v>1974</v>
      </c>
      <c r="C1080" s="378"/>
      <c r="D1080" s="378"/>
      <c r="E1080" s="342"/>
      <c r="F1080" s="309" t="str">
        <f t="shared" si="47"/>
        <v>否</v>
      </c>
      <c r="G1080" s="185" t="str">
        <f t="shared" si="48"/>
        <v>项</v>
      </c>
    </row>
    <row r="1081" ht="36" customHeight="1" spans="1:7">
      <c r="A1081" s="476" t="s">
        <v>1975</v>
      </c>
      <c r="B1081" s="334" t="s">
        <v>1976</v>
      </c>
      <c r="C1081" s="374"/>
      <c r="D1081" s="374"/>
      <c r="E1081" s="347"/>
      <c r="F1081" s="309" t="str">
        <f t="shared" si="47"/>
        <v>否</v>
      </c>
      <c r="G1081" s="185" t="str">
        <f t="shared" si="48"/>
        <v>款</v>
      </c>
    </row>
    <row r="1082" ht="36" customHeight="1" spans="1:7">
      <c r="A1082" s="477" t="s">
        <v>1977</v>
      </c>
      <c r="B1082" s="338" t="s">
        <v>143</v>
      </c>
      <c r="C1082" s="378"/>
      <c r="D1082" s="378"/>
      <c r="E1082" s="342"/>
      <c r="F1082" s="309" t="str">
        <f t="shared" si="47"/>
        <v>否</v>
      </c>
      <c r="G1082" s="185" t="str">
        <f t="shared" si="48"/>
        <v>项</v>
      </c>
    </row>
    <row r="1083" ht="36" customHeight="1" spans="1:7">
      <c r="A1083" s="477" t="s">
        <v>1978</v>
      </c>
      <c r="B1083" s="338" t="s">
        <v>145</v>
      </c>
      <c r="C1083" s="378">
        <v>0</v>
      </c>
      <c r="D1083" s="378">
        <v>0</v>
      </c>
      <c r="E1083" s="342" t="str">
        <f t="shared" si="46"/>
        <v/>
      </c>
      <c r="F1083" s="309" t="str">
        <f t="shared" si="47"/>
        <v>否</v>
      </c>
      <c r="G1083" s="185" t="str">
        <f t="shared" si="48"/>
        <v>项</v>
      </c>
    </row>
    <row r="1084" ht="36" customHeight="1" spans="1:7">
      <c r="A1084" s="477" t="s">
        <v>1979</v>
      </c>
      <c r="B1084" s="338" t="s">
        <v>147</v>
      </c>
      <c r="C1084" s="378">
        <v>0</v>
      </c>
      <c r="D1084" s="378">
        <v>0</v>
      </c>
      <c r="E1084" s="342" t="str">
        <f t="shared" si="46"/>
        <v/>
      </c>
      <c r="F1084" s="309" t="str">
        <f t="shared" si="47"/>
        <v>否</v>
      </c>
      <c r="G1084" s="185" t="str">
        <f t="shared" si="48"/>
        <v>项</v>
      </c>
    </row>
    <row r="1085" ht="36" customHeight="1" spans="1:7">
      <c r="A1085" s="477" t="s">
        <v>1980</v>
      </c>
      <c r="B1085" s="338" t="s">
        <v>1981</v>
      </c>
      <c r="C1085" s="378">
        <v>0</v>
      </c>
      <c r="D1085" s="378">
        <v>0</v>
      </c>
      <c r="E1085" s="342" t="str">
        <f t="shared" si="46"/>
        <v/>
      </c>
      <c r="F1085" s="309" t="str">
        <f t="shared" si="47"/>
        <v>否</v>
      </c>
      <c r="G1085" s="185" t="str">
        <f t="shared" si="48"/>
        <v>项</v>
      </c>
    </row>
    <row r="1086" ht="36" customHeight="1" spans="1:7">
      <c r="A1086" s="477" t="s">
        <v>1982</v>
      </c>
      <c r="B1086" s="338" t="s">
        <v>1983</v>
      </c>
      <c r="C1086" s="378">
        <v>0</v>
      </c>
      <c r="D1086" s="378">
        <v>0</v>
      </c>
      <c r="E1086" s="342" t="str">
        <f t="shared" si="46"/>
        <v/>
      </c>
      <c r="F1086" s="309" t="str">
        <f t="shared" si="47"/>
        <v>否</v>
      </c>
      <c r="G1086" s="185" t="str">
        <f t="shared" si="48"/>
        <v>项</v>
      </c>
    </row>
    <row r="1087" ht="36" customHeight="1" spans="1:7">
      <c r="A1087" s="477" t="s">
        <v>1984</v>
      </c>
      <c r="B1087" s="338" t="s">
        <v>1985</v>
      </c>
      <c r="C1087" s="378"/>
      <c r="D1087" s="378"/>
      <c r="E1087" s="342"/>
      <c r="F1087" s="309" t="str">
        <f t="shared" si="47"/>
        <v>否</v>
      </c>
      <c r="G1087" s="185" t="str">
        <f t="shared" si="48"/>
        <v>项</v>
      </c>
    </row>
    <row r="1088" ht="36" customHeight="1" spans="1:7">
      <c r="A1088" s="476" t="s">
        <v>1986</v>
      </c>
      <c r="B1088" s="334" t="s">
        <v>1987</v>
      </c>
      <c r="C1088" s="374">
        <v>175</v>
      </c>
      <c r="D1088" s="374">
        <v>207</v>
      </c>
      <c r="E1088" s="347">
        <v>0.183</v>
      </c>
      <c r="F1088" s="309" t="str">
        <f t="shared" si="47"/>
        <v>是</v>
      </c>
      <c r="G1088" s="185" t="str">
        <f t="shared" si="48"/>
        <v>款</v>
      </c>
    </row>
    <row r="1089" ht="36" customHeight="1" spans="1:7">
      <c r="A1089" s="477" t="s">
        <v>1988</v>
      </c>
      <c r="B1089" s="338" t="s">
        <v>143</v>
      </c>
      <c r="C1089" s="378">
        <v>0</v>
      </c>
      <c r="D1089" s="378">
        <v>0</v>
      </c>
      <c r="E1089" s="342" t="str">
        <f t="shared" si="46"/>
        <v/>
      </c>
      <c r="F1089" s="309" t="str">
        <f t="shared" si="47"/>
        <v>否</v>
      </c>
      <c r="G1089" s="185" t="str">
        <f t="shared" si="48"/>
        <v>项</v>
      </c>
    </row>
    <row r="1090" ht="36" customHeight="1" spans="1:7">
      <c r="A1090" s="477" t="s">
        <v>1989</v>
      </c>
      <c r="B1090" s="338" t="s">
        <v>145</v>
      </c>
      <c r="C1090" s="378">
        <v>0</v>
      </c>
      <c r="D1090" s="378">
        <v>0</v>
      </c>
      <c r="E1090" s="342" t="str">
        <f t="shared" si="46"/>
        <v/>
      </c>
      <c r="F1090" s="309" t="str">
        <f t="shared" si="47"/>
        <v>否</v>
      </c>
      <c r="G1090" s="185" t="str">
        <f t="shared" si="48"/>
        <v>项</v>
      </c>
    </row>
    <row r="1091" ht="36" customHeight="1" spans="1:7">
      <c r="A1091" s="477" t="s">
        <v>1990</v>
      </c>
      <c r="B1091" s="338" t="s">
        <v>147</v>
      </c>
      <c r="C1091" s="378">
        <v>0</v>
      </c>
      <c r="D1091" s="378">
        <v>0</v>
      </c>
      <c r="E1091" s="342" t="str">
        <f t="shared" si="46"/>
        <v/>
      </c>
      <c r="F1091" s="309" t="str">
        <f t="shared" si="47"/>
        <v>否</v>
      </c>
      <c r="G1091" s="185" t="str">
        <f t="shared" si="48"/>
        <v>项</v>
      </c>
    </row>
    <row r="1092" ht="36" customHeight="1" spans="1:7">
      <c r="A1092" s="477" t="s">
        <v>1991</v>
      </c>
      <c r="B1092" s="338" t="s">
        <v>1992</v>
      </c>
      <c r="C1092" s="378">
        <v>0</v>
      </c>
      <c r="D1092" s="378">
        <v>0</v>
      </c>
      <c r="E1092" s="342" t="str">
        <f t="shared" si="46"/>
        <v/>
      </c>
      <c r="F1092" s="309" t="str">
        <f t="shared" si="47"/>
        <v>否</v>
      </c>
      <c r="G1092" s="185" t="str">
        <f t="shared" si="48"/>
        <v>项</v>
      </c>
    </row>
    <row r="1093" ht="36" customHeight="1" spans="1:7">
      <c r="A1093" s="477" t="s">
        <v>1993</v>
      </c>
      <c r="B1093" s="338" t="s">
        <v>1994</v>
      </c>
      <c r="C1093" s="378">
        <v>57</v>
      </c>
      <c r="D1093" s="378">
        <v>57</v>
      </c>
      <c r="E1093" s="342"/>
      <c r="F1093" s="309" t="str">
        <f t="shared" si="47"/>
        <v>是</v>
      </c>
      <c r="G1093" s="185" t="str">
        <f t="shared" si="48"/>
        <v>项</v>
      </c>
    </row>
    <row r="1094" ht="36" customHeight="1" spans="1:7">
      <c r="A1094" s="479">
        <v>2150806</v>
      </c>
      <c r="B1094" s="487" t="s">
        <v>1995</v>
      </c>
      <c r="C1094" s="378">
        <v>0</v>
      </c>
      <c r="D1094" s="378">
        <v>0</v>
      </c>
      <c r="E1094" s="342" t="str">
        <f t="shared" si="46"/>
        <v/>
      </c>
      <c r="F1094" s="309" t="str">
        <f t="shared" si="47"/>
        <v>否</v>
      </c>
      <c r="G1094" s="185" t="str">
        <f t="shared" si="48"/>
        <v>项</v>
      </c>
    </row>
    <row r="1095" ht="36" customHeight="1" spans="1:7">
      <c r="A1095" s="477" t="s">
        <v>1996</v>
      </c>
      <c r="B1095" s="338" t="s">
        <v>1997</v>
      </c>
      <c r="C1095" s="378">
        <v>118</v>
      </c>
      <c r="D1095" s="378">
        <v>150</v>
      </c>
      <c r="E1095" s="342">
        <v>0.271</v>
      </c>
      <c r="F1095" s="309" t="str">
        <f t="shared" si="47"/>
        <v>是</v>
      </c>
      <c r="G1095" s="185" t="str">
        <f t="shared" si="48"/>
        <v>项</v>
      </c>
    </row>
    <row r="1096" ht="36" customHeight="1" spans="1:7">
      <c r="A1096" s="476" t="s">
        <v>1998</v>
      </c>
      <c r="B1096" s="334" t="s">
        <v>1999</v>
      </c>
      <c r="C1096" s="374"/>
      <c r="D1096" s="374"/>
      <c r="E1096" s="347"/>
      <c r="F1096" s="309" t="str">
        <f t="shared" si="47"/>
        <v>否</v>
      </c>
      <c r="G1096" s="185" t="str">
        <f t="shared" si="48"/>
        <v>款</v>
      </c>
    </row>
    <row r="1097" ht="36" customHeight="1" spans="1:7">
      <c r="A1097" s="477" t="s">
        <v>2000</v>
      </c>
      <c r="B1097" s="338" t="s">
        <v>2001</v>
      </c>
      <c r="C1097" s="378">
        <v>0</v>
      </c>
      <c r="D1097" s="378">
        <v>0</v>
      </c>
      <c r="E1097" s="342" t="str">
        <f t="shared" si="46"/>
        <v/>
      </c>
      <c r="F1097" s="309" t="str">
        <f t="shared" si="47"/>
        <v>否</v>
      </c>
      <c r="G1097" s="185" t="str">
        <f t="shared" si="48"/>
        <v>项</v>
      </c>
    </row>
    <row r="1098" ht="36" customHeight="1" spans="1:7">
      <c r="A1098" s="477" t="s">
        <v>2002</v>
      </c>
      <c r="B1098" s="338" t="s">
        <v>2003</v>
      </c>
      <c r="C1098" s="378">
        <v>0</v>
      </c>
      <c r="D1098" s="378">
        <v>0</v>
      </c>
      <c r="E1098" s="342" t="str">
        <f t="shared" si="46"/>
        <v/>
      </c>
      <c r="F1098" s="309" t="str">
        <f t="shared" si="47"/>
        <v>否</v>
      </c>
      <c r="G1098" s="185" t="str">
        <f t="shared" si="48"/>
        <v>项</v>
      </c>
    </row>
    <row r="1099" ht="36" customHeight="1" spans="1:7">
      <c r="A1099" s="477" t="s">
        <v>2004</v>
      </c>
      <c r="B1099" s="338" t="s">
        <v>2005</v>
      </c>
      <c r="C1099" s="378">
        <v>0</v>
      </c>
      <c r="D1099" s="378">
        <v>0</v>
      </c>
      <c r="E1099" s="342" t="str">
        <f t="shared" ref="E1099:E1162" si="49">IF(C1099&gt;0,D1099/C1099-1,IF(C1099&lt;0,-(D1099/C1099-1),""))</f>
        <v/>
      </c>
      <c r="F1099" s="309" t="str">
        <f t="shared" ref="F1099:F1162" si="50">IF(LEN(A1099)=3,"是",IF(B1099&lt;&gt;"",IF(SUM(C1099:D1099)&lt;&gt;0,"是","否"),"是"))</f>
        <v>否</v>
      </c>
      <c r="G1099" s="185" t="str">
        <f t="shared" ref="G1099:G1162" si="51">IF(LEN(A1099)=3,"类",IF(LEN(A1099)=5,"款","项"))</f>
        <v>项</v>
      </c>
    </row>
    <row r="1100" ht="36" customHeight="1" spans="1:7">
      <c r="A1100" s="477" t="s">
        <v>2006</v>
      </c>
      <c r="B1100" s="338" t="s">
        <v>2007</v>
      </c>
      <c r="C1100" s="378">
        <v>0</v>
      </c>
      <c r="D1100" s="378">
        <v>0</v>
      </c>
      <c r="E1100" s="342" t="str">
        <f t="shared" si="49"/>
        <v/>
      </c>
      <c r="F1100" s="309" t="str">
        <f t="shared" si="50"/>
        <v>否</v>
      </c>
      <c r="G1100" s="185" t="str">
        <f t="shared" si="51"/>
        <v>项</v>
      </c>
    </row>
    <row r="1101" ht="36" customHeight="1" spans="1:7">
      <c r="A1101" s="477" t="s">
        <v>2008</v>
      </c>
      <c r="B1101" s="338" t="s">
        <v>2009</v>
      </c>
      <c r="C1101" s="378"/>
      <c r="D1101" s="378"/>
      <c r="E1101" s="342"/>
      <c r="F1101" s="309" t="str">
        <f t="shared" si="50"/>
        <v>否</v>
      </c>
      <c r="G1101" s="185" t="str">
        <f t="shared" si="51"/>
        <v>项</v>
      </c>
    </row>
    <row r="1102" ht="36" customHeight="1" spans="1:7">
      <c r="A1102" s="476" t="s">
        <v>2010</v>
      </c>
      <c r="B1102" s="482" t="s">
        <v>532</v>
      </c>
      <c r="C1102" s="496"/>
      <c r="D1102" s="496"/>
      <c r="E1102" s="347"/>
      <c r="F1102" s="309" t="str">
        <f t="shared" si="50"/>
        <v>否</v>
      </c>
      <c r="G1102" s="185" t="str">
        <f t="shared" si="51"/>
        <v>项</v>
      </c>
    </row>
    <row r="1103" ht="36" customHeight="1" spans="1:7">
      <c r="A1103" s="476" t="s">
        <v>101</v>
      </c>
      <c r="B1103" s="334" t="s">
        <v>102</v>
      </c>
      <c r="C1103" s="374">
        <v>595</v>
      </c>
      <c r="D1103" s="374">
        <v>600</v>
      </c>
      <c r="E1103" s="347">
        <v>0.008</v>
      </c>
      <c r="F1103" s="309" t="str">
        <f t="shared" si="50"/>
        <v>是</v>
      </c>
      <c r="G1103" s="185" t="str">
        <f t="shared" si="51"/>
        <v>类</v>
      </c>
    </row>
    <row r="1104" ht="36" customHeight="1" spans="1:7">
      <c r="A1104" s="476" t="s">
        <v>2011</v>
      </c>
      <c r="B1104" s="334" t="s">
        <v>2012</v>
      </c>
      <c r="C1104" s="374">
        <v>353</v>
      </c>
      <c r="D1104" s="374">
        <v>360</v>
      </c>
      <c r="E1104" s="347">
        <v>0.02</v>
      </c>
      <c r="F1104" s="309" t="str">
        <f t="shared" si="50"/>
        <v>是</v>
      </c>
      <c r="G1104" s="185" t="str">
        <f t="shared" si="51"/>
        <v>款</v>
      </c>
    </row>
    <row r="1105" ht="36" customHeight="1" spans="1:7">
      <c r="A1105" s="477" t="s">
        <v>2013</v>
      </c>
      <c r="B1105" s="338" t="s">
        <v>143</v>
      </c>
      <c r="C1105" s="378">
        <v>115</v>
      </c>
      <c r="D1105" s="378">
        <v>120</v>
      </c>
      <c r="E1105" s="342">
        <v>0.043</v>
      </c>
      <c r="F1105" s="309" t="str">
        <f t="shared" si="50"/>
        <v>是</v>
      </c>
      <c r="G1105" s="185" t="str">
        <f t="shared" si="51"/>
        <v>项</v>
      </c>
    </row>
    <row r="1106" ht="36" customHeight="1" spans="1:7">
      <c r="A1106" s="477" t="s">
        <v>2014</v>
      </c>
      <c r="B1106" s="338" t="s">
        <v>145</v>
      </c>
      <c r="C1106" s="378">
        <v>0</v>
      </c>
      <c r="D1106" s="378">
        <v>0</v>
      </c>
      <c r="E1106" s="342" t="str">
        <f t="shared" si="49"/>
        <v/>
      </c>
      <c r="F1106" s="309" t="str">
        <f t="shared" si="50"/>
        <v>否</v>
      </c>
      <c r="G1106" s="185" t="str">
        <f t="shared" si="51"/>
        <v>项</v>
      </c>
    </row>
    <row r="1107" ht="36" customHeight="1" spans="1:7">
      <c r="A1107" s="477" t="s">
        <v>2015</v>
      </c>
      <c r="B1107" s="338" t="s">
        <v>147</v>
      </c>
      <c r="C1107" s="378">
        <v>0</v>
      </c>
      <c r="D1107" s="378">
        <v>0</v>
      </c>
      <c r="E1107" s="342" t="str">
        <f t="shared" si="49"/>
        <v/>
      </c>
      <c r="F1107" s="309" t="str">
        <f t="shared" si="50"/>
        <v>否</v>
      </c>
      <c r="G1107" s="185" t="str">
        <f t="shared" si="51"/>
        <v>项</v>
      </c>
    </row>
    <row r="1108" ht="36" customHeight="1" spans="1:7">
      <c r="A1108" s="477" t="s">
        <v>2016</v>
      </c>
      <c r="B1108" s="338" t="s">
        <v>2017</v>
      </c>
      <c r="C1108" s="378">
        <v>0</v>
      </c>
      <c r="D1108" s="378">
        <v>0</v>
      </c>
      <c r="E1108" s="342" t="str">
        <f t="shared" si="49"/>
        <v/>
      </c>
      <c r="F1108" s="309" t="str">
        <f t="shared" si="50"/>
        <v>否</v>
      </c>
      <c r="G1108" s="185" t="str">
        <f t="shared" si="51"/>
        <v>项</v>
      </c>
    </row>
    <row r="1109" ht="36" customHeight="1" spans="1:7">
      <c r="A1109" s="477" t="s">
        <v>2018</v>
      </c>
      <c r="B1109" s="338" t="s">
        <v>2019</v>
      </c>
      <c r="C1109" s="378">
        <v>0</v>
      </c>
      <c r="D1109" s="378">
        <v>0</v>
      </c>
      <c r="E1109" s="342" t="str">
        <f t="shared" si="49"/>
        <v/>
      </c>
      <c r="F1109" s="309" t="str">
        <f t="shared" si="50"/>
        <v>否</v>
      </c>
      <c r="G1109" s="185" t="str">
        <f t="shared" si="51"/>
        <v>项</v>
      </c>
    </row>
    <row r="1110" ht="36" customHeight="1" spans="1:7">
      <c r="A1110" s="477" t="s">
        <v>2020</v>
      </c>
      <c r="B1110" s="338" t="s">
        <v>2021</v>
      </c>
      <c r="C1110" s="378">
        <v>0</v>
      </c>
      <c r="D1110" s="378">
        <v>0</v>
      </c>
      <c r="E1110" s="342" t="str">
        <f t="shared" si="49"/>
        <v/>
      </c>
      <c r="F1110" s="309" t="str">
        <f t="shared" si="50"/>
        <v>否</v>
      </c>
      <c r="G1110" s="185" t="str">
        <f t="shared" si="51"/>
        <v>项</v>
      </c>
    </row>
    <row r="1111" ht="36" customHeight="1" spans="1:7">
      <c r="A1111" s="477" t="s">
        <v>2022</v>
      </c>
      <c r="B1111" s="338" t="s">
        <v>2023</v>
      </c>
      <c r="C1111" s="378">
        <v>200</v>
      </c>
      <c r="D1111" s="378">
        <v>200</v>
      </c>
      <c r="E1111" s="342">
        <f t="shared" si="49"/>
        <v>0</v>
      </c>
      <c r="F1111" s="309" t="str">
        <f t="shared" si="50"/>
        <v>是</v>
      </c>
      <c r="G1111" s="185" t="str">
        <f t="shared" si="51"/>
        <v>项</v>
      </c>
    </row>
    <row r="1112" ht="36" customHeight="1" spans="1:7">
      <c r="A1112" s="477" t="s">
        <v>2024</v>
      </c>
      <c r="B1112" s="338" t="s">
        <v>161</v>
      </c>
      <c r="C1112" s="378">
        <v>0</v>
      </c>
      <c r="D1112" s="378">
        <v>0</v>
      </c>
      <c r="E1112" s="342" t="str">
        <f t="shared" si="49"/>
        <v/>
      </c>
      <c r="F1112" s="309" t="str">
        <f t="shared" si="50"/>
        <v>否</v>
      </c>
      <c r="G1112" s="185" t="str">
        <f t="shared" si="51"/>
        <v>项</v>
      </c>
    </row>
    <row r="1113" ht="36" customHeight="1" spans="1:7">
      <c r="A1113" s="477" t="s">
        <v>2025</v>
      </c>
      <c r="B1113" s="338" t="s">
        <v>2026</v>
      </c>
      <c r="C1113" s="378">
        <v>38</v>
      </c>
      <c r="D1113" s="378">
        <v>40</v>
      </c>
      <c r="E1113" s="342">
        <v>0.053</v>
      </c>
      <c r="F1113" s="309" t="str">
        <f t="shared" si="50"/>
        <v>是</v>
      </c>
      <c r="G1113" s="185" t="str">
        <f t="shared" si="51"/>
        <v>项</v>
      </c>
    </row>
    <row r="1114" ht="36" customHeight="1" spans="1:7">
      <c r="A1114" s="476" t="s">
        <v>2027</v>
      </c>
      <c r="B1114" s="334" t="s">
        <v>2028</v>
      </c>
      <c r="C1114" s="374">
        <v>187</v>
      </c>
      <c r="D1114" s="374">
        <v>190</v>
      </c>
      <c r="E1114" s="347">
        <v>0.016</v>
      </c>
      <c r="F1114" s="309" t="str">
        <f t="shared" si="50"/>
        <v>是</v>
      </c>
      <c r="G1114" s="185" t="str">
        <f t="shared" si="51"/>
        <v>款</v>
      </c>
    </row>
    <row r="1115" ht="36" customHeight="1" spans="1:7">
      <c r="A1115" s="477" t="s">
        <v>2029</v>
      </c>
      <c r="B1115" s="338" t="s">
        <v>143</v>
      </c>
      <c r="C1115" s="378">
        <v>0</v>
      </c>
      <c r="D1115" s="378">
        <v>0</v>
      </c>
      <c r="E1115" s="342" t="s">
        <v>517</v>
      </c>
      <c r="F1115" s="309" t="str">
        <f t="shared" si="50"/>
        <v>否</v>
      </c>
      <c r="G1115" s="185" t="str">
        <f t="shared" si="51"/>
        <v>项</v>
      </c>
    </row>
    <row r="1116" ht="36" customHeight="1" spans="1:7">
      <c r="A1116" s="477" t="s">
        <v>2030</v>
      </c>
      <c r="B1116" s="338" t="s">
        <v>145</v>
      </c>
      <c r="C1116" s="378">
        <v>0</v>
      </c>
      <c r="D1116" s="378">
        <v>0</v>
      </c>
      <c r="E1116" s="342" t="str">
        <f t="shared" si="49"/>
        <v/>
      </c>
      <c r="F1116" s="309" t="str">
        <f t="shared" si="50"/>
        <v>否</v>
      </c>
      <c r="G1116" s="185" t="str">
        <f t="shared" si="51"/>
        <v>项</v>
      </c>
    </row>
    <row r="1117" ht="36" customHeight="1" spans="1:7">
      <c r="A1117" s="477" t="s">
        <v>2031</v>
      </c>
      <c r="B1117" s="338" t="s">
        <v>147</v>
      </c>
      <c r="C1117" s="378">
        <v>0</v>
      </c>
      <c r="D1117" s="378">
        <v>0</v>
      </c>
      <c r="E1117" s="342" t="str">
        <f t="shared" si="49"/>
        <v/>
      </c>
      <c r="F1117" s="309" t="str">
        <f t="shared" si="50"/>
        <v>否</v>
      </c>
      <c r="G1117" s="185" t="str">
        <f t="shared" si="51"/>
        <v>项</v>
      </c>
    </row>
    <row r="1118" ht="36" customHeight="1" spans="1:7">
      <c r="A1118" s="477" t="s">
        <v>2032</v>
      </c>
      <c r="B1118" s="338" t="s">
        <v>2033</v>
      </c>
      <c r="C1118" s="378">
        <v>0</v>
      </c>
      <c r="D1118" s="378">
        <v>0</v>
      </c>
      <c r="E1118" s="342" t="str">
        <f t="shared" si="49"/>
        <v/>
      </c>
      <c r="F1118" s="309" t="str">
        <f t="shared" si="50"/>
        <v>否</v>
      </c>
      <c r="G1118" s="185" t="str">
        <f t="shared" si="51"/>
        <v>项</v>
      </c>
    </row>
    <row r="1119" ht="36" customHeight="1" spans="1:7">
      <c r="A1119" s="477" t="s">
        <v>2034</v>
      </c>
      <c r="B1119" s="338" t="s">
        <v>2035</v>
      </c>
      <c r="C1119" s="378">
        <v>187</v>
      </c>
      <c r="D1119" s="378">
        <v>190</v>
      </c>
      <c r="E1119" s="342">
        <v>0.016</v>
      </c>
      <c r="F1119" s="309" t="str">
        <f t="shared" si="50"/>
        <v>是</v>
      </c>
      <c r="G1119" s="185" t="str">
        <f t="shared" si="51"/>
        <v>项</v>
      </c>
    </row>
    <row r="1120" ht="36" customHeight="1" spans="1:7">
      <c r="A1120" s="476" t="s">
        <v>2036</v>
      </c>
      <c r="B1120" s="334" t="s">
        <v>2037</v>
      </c>
      <c r="C1120" s="374">
        <v>55</v>
      </c>
      <c r="D1120" s="374">
        <v>50</v>
      </c>
      <c r="E1120" s="347">
        <v>-0.091</v>
      </c>
      <c r="F1120" s="309" t="str">
        <f t="shared" si="50"/>
        <v>是</v>
      </c>
      <c r="G1120" s="185" t="str">
        <f t="shared" si="51"/>
        <v>款</v>
      </c>
    </row>
    <row r="1121" ht="36" customHeight="1" spans="1:7">
      <c r="A1121" s="477" t="s">
        <v>2038</v>
      </c>
      <c r="B1121" s="338" t="s">
        <v>2039</v>
      </c>
      <c r="C1121" s="378">
        <v>0</v>
      </c>
      <c r="D1121" s="378">
        <v>0</v>
      </c>
      <c r="E1121" s="342" t="str">
        <f t="shared" si="49"/>
        <v/>
      </c>
      <c r="F1121" s="309" t="str">
        <f t="shared" si="50"/>
        <v>否</v>
      </c>
      <c r="G1121" s="185" t="str">
        <f t="shared" si="51"/>
        <v>项</v>
      </c>
    </row>
    <row r="1122" ht="36" customHeight="1" spans="1:7">
      <c r="A1122" s="477" t="s">
        <v>2040</v>
      </c>
      <c r="B1122" s="338" t="s">
        <v>2041</v>
      </c>
      <c r="C1122" s="378">
        <v>55</v>
      </c>
      <c r="D1122" s="378">
        <v>50</v>
      </c>
      <c r="E1122" s="342">
        <v>-0.091</v>
      </c>
      <c r="F1122" s="309" t="str">
        <f t="shared" si="50"/>
        <v>是</v>
      </c>
      <c r="G1122" s="185" t="str">
        <f t="shared" si="51"/>
        <v>项</v>
      </c>
    </row>
    <row r="1123" ht="36" customHeight="1" spans="1:7">
      <c r="A1123" s="481" t="s">
        <v>2042</v>
      </c>
      <c r="B1123" s="482" t="s">
        <v>532</v>
      </c>
      <c r="C1123" s="483"/>
      <c r="D1123" s="483"/>
      <c r="E1123" s="347"/>
      <c r="F1123" s="309" t="str">
        <f t="shared" si="50"/>
        <v>否</v>
      </c>
      <c r="G1123" s="185" t="str">
        <f t="shared" si="51"/>
        <v>项</v>
      </c>
    </row>
    <row r="1124" ht="36" customHeight="1" spans="1:7">
      <c r="A1124" s="476" t="s">
        <v>103</v>
      </c>
      <c r="B1124" s="334" t="s">
        <v>104</v>
      </c>
      <c r="C1124" s="374">
        <v>21</v>
      </c>
      <c r="D1124" s="374">
        <v>1</v>
      </c>
      <c r="E1124" s="347">
        <v>-0.952</v>
      </c>
      <c r="F1124" s="309" t="str">
        <f t="shared" si="50"/>
        <v>是</v>
      </c>
      <c r="G1124" s="185" t="str">
        <f t="shared" si="51"/>
        <v>类</v>
      </c>
    </row>
    <row r="1125" ht="36" customHeight="1" spans="1:7">
      <c r="A1125" s="476" t="s">
        <v>2043</v>
      </c>
      <c r="B1125" s="334" t="s">
        <v>2044</v>
      </c>
      <c r="C1125" s="374">
        <f>SUM(C1126:C1131)</f>
        <v>0</v>
      </c>
      <c r="D1125" s="374">
        <f>SUM(D1126:D1131)</f>
        <v>0</v>
      </c>
      <c r="E1125" s="347" t="str">
        <f t="shared" si="49"/>
        <v/>
      </c>
      <c r="F1125" s="309" t="str">
        <f t="shared" si="50"/>
        <v>否</v>
      </c>
      <c r="G1125" s="185" t="str">
        <f t="shared" si="51"/>
        <v>款</v>
      </c>
    </row>
    <row r="1126" ht="36" customHeight="1" spans="1:7">
      <c r="A1126" s="477" t="s">
        <v>2045</v>
      </c>
      <c r="B1126" s="338" t="s">
        <v>143</v>
      </c>
      <c r="C1126" s="378">
        <v>0</v>
      </c>
      <c r="D1126" s="378">
        <v>0</v>
      </c>
      <c r="E1126" s="342" t="str">
        <f t="shared" si="49"/>
        <v/>
      </c>
      <c r="F1126" s="309" t="str">
        <f t="shared" si="50"/>
        <v>否</v>
      </c>
      <c r="G1126" s="185" t="str">
        <f t="shared" si="51"/>
        <v>项</v>
      </c>
    </row>
    <row r="1127" ht="36" customHeight="1" spans="1:7">
      <c r="A1127" s="477" t="s">
        <v>2046</v>
      </c>
      <c r="B1127" s="338" t="s">
        <v>145</v>
      </c>
      <c r="C1127" s="378">
        <v>0</v>
      </c>
      <c r="D1127" s="378">
        <v>0</v>
      </c>
      <c r="E1127" s="342" t="str">
        <f t="shared" si="49"/>
        <v/>
      </c>
      <c r="F1127" s="309" t="str">
        <f t="shared" si="50"/>
        <v>否</v>
      </c>
      <c r="G1127" s="185" t="str">
        <f t="shared" si="51"/>
        <v>项</v>
      </c>
    </row>
    <row r="1128" ht="36" customHeight="1" spans="1:7">
      <c r="A1128" s="477" t="s">
        <v>2047</v>
      </c>
      <c r="B1128" s="338" t="s">
        <v>147</v>
      </c>
      <c r="C1128" s="378">
        <v>0</v>
      </c>
      <c r="D1128" s="378">
        <v>0</v>
      </c>
      <c r="E1128" s="342" t="str">
        <f t="shared" si="49"/>
        <v/>
      </c>
      <c r="F1128" s="309" t="str">
        <f t="shared" si="50"/>
        <v>否</v>
      </c>
      <c r="G1128" s="185" t="str">
        <f t="shared" si="51"/>
        <v>项</v>
      </c>
    </row>
    <row r="1129" ht="36" customHeight="1" spans="1:7">
      <c r="A1129" s="477" t="s">
        <v>2048</v>
      </c>
      <c r="B1129" s="338" t="s">
        <v>2049</v>
      </c>
      <c r="C1129" s="378">
        <v>0</v>
      </c>
      <c r="D1129" s="378">
        <v>0</v>
      </c>
      <c r="E1129" s="342" t="str">
        <f t="shared" si="49"/>
        <v/>
      </c>
      <c r="F1129" s="309" t="str">
        <f t="shared" si="50"/>
        <v>否</v>
      </c>
      <c r="G1129" s="185" t="str">
        <f t="shared" si="51"/>
        <v>项</v>
      </c>
    </row>
    <row r="1130" ht="36" customHeight="1" spans="1:7">
      <c r="A1130" s="477" t="s">
        <v>2050</v>
      </c>
      <c r="B1130" s="338" t="s">
        <v>161</v>
      </c>
      <c r="C1130" s="378">
        <v>0</v>
      </c>
      <c r="D1130" s="378">
        <v>0</v>
      </c>
      <c r="E1130" s="342" t="str">
        <f t="shared" si="49"/>
        <v/>
      </c>
      <c r="F1130" s="309" t="str">
        <f t="shared" si="50"/>
        <v>否</v>
      </c>
      <c r="G1130" s="185" t="str">
        <f t="shared" si="51"/>
        <v>项</v>
      </c>
    </row>
    <row r="1131" ht="36" customHeight="1" spans="1:7">
      <c r="A1131" s="477" t="s">
        <v>2051</v>
      </c>
      <c r="B1131" s="338" t="s">
        <v>2052</v>
      </c>
      <c r="C1131" s="378">
        <v>0</v>
      </c>
      <c r="D1131" s="378">
        <v>0</v>
      </c>
      <c r="E1131" s="342" t="str">
        <f t="shared" si="49"/>
        <v/>
      </c>
      <c r="F1131" s="309" t="str">
        <f t="shared" si="50"/>
        <v>否</v>
      </c>
      <c r="G1131" s="185" t="str">
        <f t="shared" si="51"/>
        <v>项</v>
      </c>
    </row>
    <row r="1132" ht="36" customHeight="1" spans="1:7">
      <c r="A1132" s="345">
        <v>21702</v>
      </c>
      <c r="B1132" s="497" t="s">
        <v>2053</v>
      </c>
      <c r="C1132" s="374">
        <v>20</v>
      </c>
      <c r="D1132" s="374">
        <v>0</v>
      </c>
      <c r="E1132" s="347">
        <v>-1</v>
      </c>
      <c r="F1132" s="309" t="str">
        <f t="shared" si="50"/>
        <v>是</v>
      </c>
      <c r="G1132" s="185" t="str">
        <f t="shared" si="51"/>
        <v>款</v>
      </c>
    </row>
    <row r="1133" ht="36" customHeight="1" spans="1:7">
      <c r="A1133" s="498">
        <v>2170201</v>
      </c>
      <c r="B1133" s="499" t="s">
        <v>2054</v>
      </c>
      <c r="C1133" s="378">
        <v>0</v>
      </c>
      <c r="D1133" s="378">
        <v>0</v>
      </c>
      <c r="E1133" s="342" t="str">
        <f t="shared" si="49"/>
        <v/>
      </c>
      <c r="F1133" s="309" t="str">
        <f t="shared" si="50"/>
        <v>否</v>
      </c>
      <c r="G1133" s="185" t="str">
        <f t="shared" si="51"/>
        <v>项</v>
      </c>
    </row>
    <row r="1134" ht="36" customHeight="1" spans="1:7">
      <c r="A1134" s="498">
        <v>2170202</v>
      </c>
      <c r="B1134" s="499" t="s">
        <v>2055</v>
      </c>
      <c r="C1134" s="378">
        <v>0</v>
      </c>
      <c r="D1134" s="378">
        <v>0</v>
      </c>
      <c r="E1134" s="342" t="str">
        <f t="shared" si="49"/>
        <v/>
      </c>
      <c r="F1134" s="309" t="str">
        <f t="shared" si="50"/>
        <v>否</v>
      </c>
      <c r="G1134" s="185" t="str">
        <f t="shared" si="51"/>
        <v>项</v>
      </c>
    </row>
    <row r="1135" ht="36" customHeight="1" spans="1:7">
      <c r="A1135" s="498">
        <v>2170203</v>
      </c>
      <c r="B1135" s="499" t="s">
        <v>2056</v>
      </c>
      <c r="C1135" s="378">
        <v>0</v>
      </c>
      <c r="D1135" s="378">
        <v>0</v>
      </c>
      <c r="E1135" s="342" t="str">
        <f t="shared" si="49"/>
        <v/>
      </c>
      <c r="F1135" s="309" t="str">
        <f t="shared" si="50"/>
        <v>否</v>
      </c>
      <c r="G1135" s="185" t="str">
        <f t="shared" si="51"/>
        <v>项</v>
      </c>
    </row>
    <row r="1136" ht="36" customHeight="1" spans="1:7">
      <c r="A1136" s="498">
        <v>2170204</v>
      </c>
      <c r="B1136" s="499" t="s">
        <v>2057</v>
      </c>
      <c r="C1136" s="378">
        <v>0</v>
      </c>
      <c r="D1136" s="378">
        <v>0</v>
      </c>
      <c r="E1136" s="342" t="str">
        <f t="shared" si="49"/>
        <v/>
      </c>
      <c r="F1136" s="309" t="str">
        <f t="shared" si="50"/>
        <v>否</v>
      </c>
      <c r="G1136" s="185" t="str">
        <f t="shared" si="51"/>
        <v>项</v>
      </c>
    </row>
    <row r="1137" ht="36" customHeight="1" spans="1:7">
      <c r="A1137" s="498">
        <v>2170205</v>
      </c>
      <c r="B1137" s="499" t="s">
        <v>2058</v>
      </c>
      <c r="C1137" s="378">
        <v>20</v>
      </c>
      <c r="D1137" s="378">
        <v>0</v>
      </c>
      <c r="E1137" s="342">
        <v>-1</v>
      </c>
      <c r="F1137" s="309" t="str">
        <f t="shared" si="50"/>
        <v>是</v>
      </c>
      <c r="G1137" s="185" t="str">
        <f t="shared" si="51"/>
        <v>项</v>
      </c>
    </row>
    <row r="1138" ht="36" customHeight="1" spans="1:7">
      <c r="A1138" s="498">
        <v>2170206</v>
      </c>
      <c r="B1138" s="499" t="s">
        <v>2059</v>
      </c>
      <c r="C1138" s="378">
        <v>0</v>
      </c>
      <c r="D1138" s="378">
        <v>0</v>
      </c>
      <c r="E1138" s="342" t="str">
        <f t="shared" si="49"/>
        <v/>
      </c>
      <c r="F1138" s="309" t="str">
        <f t="shared" si="50"/>
        <v>否</v>
      </c>
      <c r="G1138" s="185" t="str">
        <f t="shared" si="51"/>
        <v>项</v>
      </c>
    </row>
    <row r="1139" ht="36" customHeight="1" spans="1:7">
      <c r="A1139" s="498">
        <v>2170207</v>
      </c>
      <c r="B1139" s="499" t="s">
        <v>2060</v>
      </c>
      <c r="C1139" s="378">
        <v>0</v>
      </c>
      <c r="D1139" s="378">
        <v>0</v>
      </c>
      <c r="E1139" s="342" t="str">
        <f t="shared" si="49"/>
        <v/>
      </c>
      <c r="F1139" s="309" t="str">
        <f t="shared" si="50"/>
        <v>否</v>
      </c>
      <c r="G1139" s="185" t="str">
        <f t="shared" si="51"/>
        <v>项</v>
      </c>
    </row>
    <row r="1140" ht="36" customHeight="1" spans="1:7">
      <c r="A1140" s="498">
        <v>2170208</v>
      </c>
      <c r="B1140" s="499" t="s">
        <v>2061</v>
      </c>
      <c r="C1140" s="378">
        <v>0</v>
      </c>
      <c r="D1140" s="378">
        <v>0</v>
      </c>
      <c r="E1140" s="342" t="str">
        <f t="shared" si="49"/>
        <v/>
      </c>
      <c r="F1140" s="309" t="str">
        <f t="shared" si="50"/>
        <v>否</v>
      </c>
      <c r="G1140" s="185" t="str">
        <f t="shared" si="51"/>
        <v>项</v>
      </c>
    </row>
    <row r="1141" ht="36" customHeight="1" spans="1:7">
      <c r="A1141" s="498">
        <v>2170299</v>
      </c>
      <c r="B1141" s="499" t="s">
        <v>2062</v>
      </c>
      <c r="C1141" s="378"/>
      <c r="D1141" s="378"/>
      <c r="E1141" s="342"/>
      <c r="F1141" s="309" t="str">
        <f t="shared" si="50"/>
        <v>否</v>
      </c>
      <c r="G1141" s="185" t="str">
        <f t="shared" si="51"/>
        <v>项</v>
      </c>
    </row>
    <row r="1142" ht="36" customHeight="1" spans="1:7">
      <c r="A1142" s="476" t="s">
        <v>2063</v>
      </c>
      <c r="B1142" s="334" t="s">
        <v>2064</v>
      </c>
      <c r="C1142" s="374"/>
      <c r="D1142" s="374"/>
      <c r="E1142" s="347"/>
      <c r="F1142" s="309" t="str">
        <f t="shared" si="50"/>
        <v>否</v>
      </c>
      <c r="G1142" s="185" t="str">
        <f t="shared" si="51"/>
        <v>款</v>
      </c>
    </row>
    <row r="1143" ht="36" customHeight="1" spans="1:7">
      <c r="A1143" s="477" t="s">
        <v>2065</v>
      </c>
      <c r="B1143" s="338" t="s">
        <v>2066</v>
      </c>
      <c r="C1143" s="378">
        <v>0</v>
      </c>
      <c r="D1143" s="378">
        <v>0</v>
      </c>
      <c r="E1143" s="342" t="str">
        <f t="shared" si="49"/>
        <v/>
      </c>
      <c r="F1143" s="309" t="str">
        <f t="shared" si="50"/>
        <v>否</v>
      </c>
      <c r="G1143" s="185" t="str">
        <f t="shared" si="51"/>
        <v>项</v>
      </c>
    </row>
    <row r="1144" ht="36" customHeight="1" spans="1:7">
      <c r="A1144" s="477" t="s">
        <v>2067</v>
      </c>
      <c r="B1144" s="338" t="s">
        <v>2068</v>
      </c>
      <c r="C1144" s="378">
        <v>0</v>
      </c>
      <c r="D1144" s="378">
        <v>0</v>
      </c>
      <c r="E1144" s="342" t="str">
        <f t="shared" si="49"/>
        <v/>
      </c>
      <c r="F1144" s="309" t="str">
        <f t="shared" si="50"/>
        <v>否</v>
      </c>
      <c r="G1144" s="185" t="str">
        <f t="shared" si="51"/>
        <v>项</v>
      </c>
    </row>
    <row r="1145" ht="36" customHeight="1" spans="1:7">
      <c r="A1145" s="477" t="s">
        <v>2069</v>
      </c>
      <c r="B1145" s="338" t="s">
        <v>2070</v>
      </c>
      <c r="C1145" s="378"/>
      <c r="D1145" s="378"/>
      <c r="E1145" s="342"/>
      <c r="F1145" s="309" t="str">
        <f t="shared" si="50"/>
        <v>否</v>
      </c>
      <c r="G1145" s="185" t="str">
        <f t="shared" si="51"/>
        <v>项</v>
      </c>
    </row>
    <row r="1146" ht="36" customHeight="1" spans="1:7">
      <c r="A1146" s="477" t="s">
        <v>2071</v>
      </c>
      <c r="B1146" s="338" t="s">
        <v>2072</v>
      </c>
      <c r="C1146" s="378">
        <v>0</v>
      </c>
      <c r="D1146" s="378">
        <v>0</v>
      </c>
      <c r="E1146" s="342" t="str">
        <f t="shared" si="49"/>
        <v/>
      </c>
      <c r="F1146" s="309" t="str">
        <f t="shared" si="50"/>
        <v>否</v>
      </c>
      <c r="G1146" s="185" t="str">
        <f t="shared" si="51"/>
        <v>项</v>
      </c>
    </row>
    <row r="1147" ht="36" customHeight="1" spans="1:7">
      <c r="A1147" s="477" t="s">
        <v>2073</v>
      </c>
      <c r="B1147" s="338" t="s">
        <v>2074</v>
      </c>
      <c r="C1147" s="378"/>
      <c r="D1147" s="378"/>
      <c r="E1147" s="342"/>
      <c r="F1147" s="309" t="str">
        <f t="shared" si="50"/>
        <v>否</v>
      </c>
      <c r="G1147" s="185" t="str">
        <f t="shared" si="51"/>
        <v>项</v>
      </c>
    </row>
    <row r="1148" ht="36" customHeight="1" spans="1:7">
      <c r="A1148" s="476" t="s">
        <v>2075</v>
      </c>
      <c r="B1148" s="334" t="s">
        <v>2076</v>
      </c>
      <c r="C1148" s="374">
        <v>1</v>
      </c>
      <c r="D1148" s="374">
        <v>1</v>
      </c>
      <c r="E1148" s="347"/>
      <c r="F1148" s="309" t="str">
        <f t="shared" si="50"/>
        <v>是</v>
      </c>
      <c r="G1148" s="185" t="str">
        <f t="shared" si="51"/>
        <v>款</v>
      </c>
    </row>
    <row r="1149" ht="36" customHeight="1" spans="1:7">
      <c r="A1149" s="340">
        <v>2179902</v>
      </c>
      <c r="B1149" s="338" t="s">
        <v>2077</v>
      </c>
      <c r="C1149" s="378">
        <v>0</v>
      </c>
      <c r="D1149" s="378">
        <v>0</v>
      </c>
      <c r="E1149" s="342" t="str">
        <f t="shared" si="49"/>
        <v/>
      </c>
      <c r="F1149" s="309" t="str">
        <f t="shared" si="50"/>
        <v>否</v>
      </c>
      <c r="G1149" s="185" t="str">
        <f t="shared" si="51"/>
        <v>项</v>
      </c>
    </row>
    <row r="1150" ht="36" customHeight="1" spans="1:7">
      <c r="A1150" s="340">
        <v>2179999</v>
      </c>
      <c r="B1150" s="338" t="s">
        <v>2074</v>
      </c>
      <c r="C1150" s="378">
        <v>1</v>
      </c>
      <c r="D1150" s="378">
        <v>1</v>
      </c>
      <c r="E1150" s="342"/>
      <c r="F1150" s="309" t="str">
        <f t="shared" si="50"/>
        <v>是</v>
      </c>
      <c r="G1150" s="185" t="str">
        <f t="shared" si="51"/>
        <v>项</v>
      </c>
    </row>
    <row r="1151" ht="36" customHeight="1" spans="1:7">
      <c r="A1151" s="345" t="s">
        <v>2078</v>
      </c>
      <c r="B1151" s="482" t="s">
        <v>532</v>
      </c>
      <c r="C1151" s="374"/>
      <c r="D1151" s="374"/>
      <c r="E1151" s="347"/>
      <c r="F1151" s="309" t="str">
        <f t="shared" si="50"/>
        <v>否</v>
      </c>
      <c r="G1151" s="185" t="str">
        <f t="shared" si="51"/>
        <v>项</v>
      </c>
    </row>
    <row r="1152" ht="36" customHeight="1" spans="1:7">
      <c r="A1152" s="476" t="s">
        <v>105</v>
      </c>
      <c r="B1152" s="334" t="s">
        <v>106</v>
      </c>
      <c r="C1152" s="374"/>
      <c r="D1152" s="374"/>
      <c r="E1152" s="347"/>
      <c r="F1152" s="309" t="str">
        <f t="shared" si="50"/>
        <v>是</v>
      </c>
      <c r="G1152" s="185" t="str">
        <f t="shared" si="51"/>
        <v>类</v>
      </c>
    </row>
    <row r="1153" ht="36" customHeight="1" spans="1:7">
      <c r="A1153" s="476" t="s">
        <v>2079</v>
      </c>
      <c r="B1153" s="334" t="s">
        <v>2080</v>
      </c>
      <c r="C1153" s="374">
        <v>0</v>
      </c>
      <c r="D1153" s="374">
        <v>0</v>
      </c>
      <c r="E1153" s="347" t="str">
        <f t="shared" si="49"/>
        <v/>
      </c>
      <c r="F1153" s="309" t="str">
        <f t="shared" si="50"/>
        <v>否</v>
      </c>
      <c r="G1153" s="185" t="str">
        <f t="shared" si="51"/>
        <v>款</v>
      </c>
    </row>
    <row r="1154" ht="36" customHeight="1" spans="1:7">
      <c r="A1154" s="476" t="s">
        <v>2081</v>
      </c>
      <c r="B1154" s="334" t="s">
        <v>2082</v>
      </c>
      <c r="C1154" s="374">
        <v>0</v>
      </c>
      <c r="D1154" s="374">
        <v>0</v>
      </c>
      <c r="E1154" s="347" t="str">
        <f t="shared" si="49"/>
        <v/>
      </c>
      <c r="F1154" s="309" t="str">
        <f t="shared" si="50"/>
        <v>否</v>
      </c>
      <c r="G1154" s="185" t="str">
        <f t="shared" si="51"/>
        <v>款</v>
      </c>
    </row>
    <row r="1155" ht="36" customHeight="1" spans="1:7">
      <c r="A1155" s="476" t="s">
        <v>2083</v>
      </c>
      <c r="B1155" s="334" t="s">
        <v>2084</v>
      </c>
      <c r="C1155" s="374">
        <v>0</v>
      </c>
      <c r="D1155" s="374">
        <v>0</v>
      </c>
      <c r="E1155" s="347" t="str">
        <f t="shared" si="49"/>
        <v/>
      </c>
      <c r="F1155" s="309" t="str">
        <f t="shared" si="50"/>
        <v>否</v>
      </c>
      <c r="G1155" s="185" t="str">
        <f t="shared" si="51"/>
        <v>款</v>
      </c>
    </row>
    <row r="1156" ht="36" customHeight="1" spans="1:7">
      <c r="A1156" s="476" t="s">
        <v>2085</v>
      </c>
      <c r="B1156" s="334" t="s">
        <v>2086</v>
      </c>
      <c r="C1156" s="374">
        <v>0</v>
      </c>
      <c r="D1156" s="374">
        <v>0</v>
      </c>
      <c r="E1156" s="347" t="str">
        <f t="shared" si="49"/>
        <v/>
      </c>
      <c r="F1156" s="309" t="str">
        <f t="shared" si="50"/>
        <v>否</v>
      </c>
      <c r="G1156" s="185" t="str">
        <f t="shared" si="51"/>
        <v>款</v>
      </c>
    </row>
    <row r="1157" ht="36" customHeight="1" spans="1:7">
      <c r="A1157" s="476" t="s">
        <v>2087</v>
      </c>
      <c r="B1157" s="334" t="s">
        <v>2088</v>
      </c>
      <c r="C1157" s="374">
        <v>0</v>
      </c>
      <c r="D1157" s="374">
        <v>0</v>
      </c>
      <c r="E1157" s="347" t="str">
        <f t="shared" si="49"/>
        <v/>
      </c>
      <c r="F1157" s="309" t="str">
        <f t="shared" si="50"/>
        <v>否</v>
      </c>
      <c r="G1157" s="185" t="str">
        <f t="shared" si="51"/>
        <v>款</v>
      </c>
    </row>
    <row r="1158" ht="36" customHeight="1" spans="1:7">
      <c r="A1158" s="476" t="s">
        <v>2089</v>
      </c>
      <c r="B1158" s="334" t="s">
        <v>2090</v>
      </c>
      <c r="C1158" s="374">
        <v>0</v>
      </c>
      <c r="D1158" s="374">
        <v>0</v>
      </c>
      <c r="E1158" s="347" t="str">
        <f t="shared" si="49"/>
        <v/>
      </c>
      <c r="F1158" s="309" t="str">
        <f t="shared" si="50"/>
        <v>否</v>
      </c>
      <c r="G1158" s="185" t="str">
        <f t="shared" si="51"/>
        <v>款</v>
      </c>
    </row>
    <row r="1159" ht="36" customHeight="1" spans="1:7">
      <c r="A1159" s="476" t="s">
        <v>2091</v>
      </c>
      <c r="B1159" s="334" t="s">
        <v>2092</v>
      </c>
      <c r="C1159" s="374">
        <v>0</v>
      </c>
      <c r="D1159" s="374">
        <v>0</v>
      </c>
      <c r="E1159" s="347" t="str">
        <f t="shared" si="49"/>
        <v/>
      </c>
      <c r="F1159" s="309" t="str">
        <f t="shared" si="50"/>
        <v>否</v>
      </c>
      <c r="G1159" s="185" t="str">
        <f t="shared" si="51"/>
        <v>款</v>
      </c>
    </row>
    <row r="1160" ht="36" customHeight="1" spans="1:7">
      <c r="A1160" s="476" t="s">
        <v>2093</v>
      </c>
      <c r="B1160" s="334" t="s">
        <v>2094</v>
      </c>
      <c r="C1160" s="374">
        <v>0</v>
      </c>
      <c r="D1160" s="374">
        <v>0</v>
      </c>
      <c r="E1160" s="347" t="str">
        <f t="shared" si="49"/>
        <v/>
      </c>
      <c r="F1160" s="309" t="str">
        <f t="shared" si="50"/>
        <v>否</v>
      </c>
      <c r="G1160" s="185" t="str">
        <f t="shared" si="51"/>
        <v>款</v>
      </c>
    </row>
    <row r="1161" ht="36" customHeight="1" spans="1:7">
      <c r="A1161" s="476" t="s">
        <v>2095</v>
      </c>
      <c r="B1161" s="334" t="s">
        <v>2096</v>
      </c>
      <c r="C1161" s="374">
        <v>0</v>
      </c>
      <c r="D1161" s="374">
        <v>0</v>
      </c>
      <c r="E1161" s="347" t="str">
        <f t="shared" si="49"/>
        <v/>
      </c>
      <c r="F1161" s="309" t="str">
        <f t="shared" si="50"/>
        <v>否</v>
      </c>
      <c r="G1161" s="185" t="str">
        <f t="shared" si="51"/>
        <v>款</v>
      </c>
    </row>
    <row r="1162" ht="36" customHeight="1" spans="1:7">
      <c r="A1162" s="476" t="s">
        <v>107</v>
      </c>
      <c r="B1162" s="334" t="s">
        <v>108</v>
      </c>
      <c r="C1162" s="374">
        <v>2537</v>
      </c>
      <c r="D1162" s="374">
        <v>2650</v>
      </c>
      <c r="E1162" s="347">
        <v>0.045</v>
      </c>
      <c r="F1162" s="309" t="str">
        <f t="shared" si="50"/>
        <v>是</v>
      </c>
      <c r="G1162" s="185" t="str">
        <f t="shared" si="51"/>
        <v>类</v>
      </c>
    </row>
    <row r="1163" ht="36" customHeight="1" spans="1:7">
      <c r="A1163" s="476" t="s">
        <v>2097</v>
      </c>
      <c r="B1163" s="334" t="s">
        <v>2098</v>
      </c>
      <c r="C1163" s="374">
        <v>2446</v>
      </c>
      <c r="D1163" s="374">
        <v>2525</v>
      </c>
      <c r="E1163" s="347">
        <v>0.032</v>
      </c>
      <c r="F1163" s="309" t="str">
        <f t="shared" ref="F1163:F1226" si="52">IF(LEN(A1163)=3,"是",IF(B1163&lt;&gt;"",IF(SUM(C1163:D1163)&lt;&gt;0,"是","否"),"是"))</f>
        <v>是</v>
      </c>
      <c r="G1163" s="185" t="str">
        <f t="shared" ref="G1163:G1226" si="53">IF(LEN(A1163)=3,"类",IF(LEN(A1163)=5,"款","项"))</f>
        <v>款</v>
      </c>
    </row>
    <row r="1164" ht="36" customHeight="1" spans="1:7">
      <c r="A1164" s="477" t="s">
        <v>2099</v>
      </c>
      <c r="B1164" s="338" t="s">
        <v>143</v>
      </c>
      <c r="C1164" s="378">
        <v>698</v>
      </c>
      <c r="D1164" s="378">
        <v>720</v>
      </c>
      <c r="E1164" s="342">
        <v>0.032</v>
      </c>
      <c r="F1164" s="309" t="str">
        <f t="shared" si="52"/>
        <v>是</v>
      </c>
      <c r="G1164" s="185" t="str">
        <f t="shared" si="53"/>
        <v>项</v>
      </c>
    </row>
    <row r="1165" ht="36" customHeight="1" spans="1:7">
      <c r="A1165" s="477" t="s">
        <v>2100</v>
      </c>
      <c r="B1165" s="338" t="s">
        <v>145</v>
      </c>
      <c r="C1165" s="378">
        <v>0</v>
      </c>
      <c r="D1165" s="378">
        <v>0</v>
      </c>
      <c r="E1165" s="342" t="str">
        <f>IF(C1165&gt;0,D1165/C1165-1,IF(C1165&lt;0,-(D1165/C1165-1),""))</f>
        <v/>
      </c>
      <c r="F1165" s="309" t="str">
        <f t="shared" si="52"/>
        <v>否</v>
      </c>
      <c r="G1165" s="185" t="str">
        <f t="shared" si="53"/>
        <v>项</v>
      </c>
    </row>
    <row r="1166" ht="36" customHeight="1" spans="1:7">
      <c r="A1166" s="477" t="s">
        <v>2101</v>
      </c>
      <c r="B1166" s="338" t="s">
        <v>147</v>
      </c>
      <c r="C1166" s="378"/>
      <c r="D1166" s="378"/>
      <c r="E1166" s="342"/>
      <c r="F1166" s="309" t="str">
        <f t="shared" si="52"/>
        <v>否</v>
      </c>
      <c r="G1166" s="185" t="str">
        <f t="shared" si="53"/>
        <v>项</v>
      </c>
    </row>
    <row r="1167" ht="36" customHeight="1" spans="1:7">
      <c r="A1167" s="477" t="s">
        <v>2102</v>
      </c>
      <c r="B1167" s="338" t="s">
        <v>2103</v>
      </c>
      <c r="C1167" s="378"/>
      <c r="D1167" s="378"/>
      <c r="E1167" s="342"/>
      <c r="F1167" s="309" t="str">
        <f t="shared" si="52"/>
        <v>否</v>
      </c>
      <c r="G1167" s="185" t="str">
        <f t="shared" si="53"/>
        <v>项</v>
      </c>
    </row>
    <row r="1168" ht="36" customHeight="1" spans="1:7">
      <c r="A1168" s="477" t="s">
        <v>2104</v>
      </c>
      <c r="B1168" s="338" t="s">
        <v>2105</v>
      </c>
      <c r="C1168" s="378">
        <v>829</v>
      </c>
      <c r="D1168" s="378">
        <v>865</v>
      </c>
      <c r="E1168" s="342">
        <v>0.043</v>
      </c>
      <c r="F1168" s="309" t="str">
        <f t="shared" si="52"/>
        <v>是</v>
      </c>
      <c r="G1168" s="185" t="str">
        <f t="shared" si="53"/>
        <v>项</v>
      </c>
    </row>
    <row r="1169" ht="36" customHeight="1" spans="1:7">
      <c r="A1169" s="477" t="s">
        <v>2106</v>
      </c>
      <c r="B1169" s="338" t="s">
        <v>2107</v>
      </c>
      <c r="C1169" s="378"/>
      <c r="D1169" s="378"/>
      <c r="E1169" s="342"/>
      <c r="F1169" s="309" t="str">
        <f t="shared" si="52"/>
        <v>否</v>
      </c>
      <c r="G1169" s="185" t="str">
        <f t="shared" si="53"/>
        <v>项</v>
      </c>
    </row>
    <row r="1170" ht="36" customHeight="1" spans="1:7">
      <c r="A1170" s="477" t="s">
        <v>2108</v>
      </c>
      <c r="B1170" s="338" t="s">
        <v>2109</v>
      </c>
      <c r="C1170" s="378"/>
      <c r="D1170" s="378"/>
      <c r="E1170" s="342"/>
      <c r="F1170" s="309" t="str">
        <f t="shared" si="52"/>
        <v>否</v>
      </c>
      <c r="G1170" s="185" t="str">
        <f t="shared" si="53"/>
        <v>项</v>
      </c>
    </row>
    <row r="1171" ht="36" customHeight="1" spans="1:7">
      <c r="A1171" s="477" t="s">
        <v>2110</v>
      </c>
      <c r="B1171" s="338" t="s">
        <v>2111</v>
      </c>
      <c r="C1171" s="378"/>
      <c r="D1171" s="378"/>
      <c r="E1171" s="342"/>
      <c r="F1171" s="309" t="str">
        <f t="shared" si="52"/>
        <v>否</v>
      </c>
      <c r="G1171" s="185" t="str">
        <f t="shared" si="53"/>
        <v>项</v>
      </c>
    </row>
    <row r="1172" ht="36" customHeight="1" spans="1:7">
      <c r="A1172" s="477" t="s">
        <v>2112</v>
      </c>
      <c r="B1172" s="338" t="s">
        <v>2113</v>
      </c>
      <c r="C1172" s="378">
        <v>0</v>
      </c>
      <c r="D1172" s="378">
        <v>0</v>
      </c>
      <c r="E1172" s="342" t="str">
        <f>IF(C1172&gt;0,D1172/C1172-1,IF(C1172&lt;0,-(D1172/C1172-1),""))</f>
        <v/>
      </c>
      <c r="F1172" s="309" t="str">
        <f t="shared" si="52"/>
        <v>否</v>
      </c>
      <c r="G1172" s="185" t="str">
        <f t="shared" si="53"/>
        <v>项</v>
      </c>
    </row>
    <row r="1173" ht="36" customHeight="1" spans="1:7">
      <c r="A1173" s="477" t="s">
        <v>2114</v>
      </c>
      <c r="B1173" s="338" t="s">
        <v>2115</v>
      </c>
      <c r="C1173" s="378"/>
      <c r="D1173" s="378"/>
      <c r="E1173" s="342"/>
      <c r="F1173" s="309" t="str">
        <f t="shared" si="52"/>
        <v>否</v>
      </c>
      <c r="G1173" s="185" t="str">
        <f t="shared" si="53"/>
        <v>项</v>
      </c>
    </row>
    <row r="1174" ht="36" customHeight="1" spans="1:7">
      <c r="A1174" s="477" t="s">
        <v>2116</v>
      </c>
      <c r="B1174" s="338" t="s">
        <v>2117</v>
      </c>
      <c r="C1174" s="378"/>
      <c r="D1174" s="378"/>
      <c r="E1174" s="342"/>
      <c r="F1174" s="309" t="str">
        <f t="shared" si="52"/>
        <v>否</v>
      </c>
      <c r="G1174" s="185" t="str">
        <f t="shared" si="53"/>
        <v>项</v>
      </c>
    </row>
    <row r="1175" ht="36" customHeight="1" spans="1:7">
      <c r="A1175" s="477" t="s">
        <v>2118</v>
      </c>
      <c r="B1175" s="338" t="s">
        <v>2119</v>
      </c>
      <c r="C1175" s="378">
        <v>0</v>
      </c>
      <c r="D1175" s="378">
        <v>0</v>
      </c>
      <c r="E1175" s="342" t="str">
        <f>IF(C1175&gt;0,D1175/C1175-1,IF(C1175&lt;0,-(D1175/C1175-1),""))</f>
        <v/>
      </c>
      <c r="F1175" s="309" t="str">
        <f t="shared" si="52"/>
        <v>否</v>
      </c>
      <c r="G1175" s="185" t="str">
        <f t="shared" si="53"/>
        <v>项</v>
      </c>
    </row>
    <row r="1176" ht="36" customHeight="1" spans="1:7">
      <c r="A1176" s="477" t="s">
        <v>2120</v>
      </c>
      <c r="B1176" s="338" t="s">
        <v>2121</v>
      </c>
      <c r="C1176" s="378">
        <v>0</v>
      </c>
      <c r="D1176" s="378">
        <v>0</v>
      </c>
      <c r="E1176" s="342" t="str">
        <f>IF(C1176&gt;0,D1176/C1176-1,IF(C1176&lt;0,-(D1176/C1176-1),""))</f>
        <v/>
      </c>
      <c r="F1176" s="309" t="str">
        <f t="shared" si="52"/>
        <v>否</v>
      </c>
      <c r="G1176" s="185" t="str">
        <f t="shared" si="53"/>
        <v>项</v>
      </c>
    </row>
    <row r="1177" ht="36" customHeight="1" spans="1:7">
      <c r="A1177" s="477" t="s">
        <v>2122</v>
      </c>
      <c r="B1177" s="338" t="s">
        <v>2123</v>
      </c>
      <c r="C1177" s="378"/>
      <c r="D1177" s="378"/>
      <c r="E1177" s="342"/>
      <c r="F1177" s="309" t="str">
        <f t="shared" si="52"/>
        <v>否</v>
      </c>
      <c r="G1177" s="185" t="str">
        <f t="shared" si="53"/>
        <v>项</v>
      </c>
    </row>
    <row r="1178" ht="36" customHeight="1" spans="1:7">
      <c r="A1178" s="477" t="s">
        <v>2124</v>
      </c>
      <c r="B1178" s="338" t="s">
        <v>2125</v>
      </c>
      <c r="C1178" s="378"/>
      <c r="D1178" s="378"/>
      <c r="E1178" s="342"/>
      <c r="F1178" s="309" t="str">
        <f t="shared" si="52"/>
        <v>否</v>
      </c>
      <c r="G1178" s="185" t="str">
        <f t="shared" si="53"/>
        <v>项</v>
      </c>
    </row>
    <row r="1179" ht="36" customHeight="1" spans="1:7">
      <c r="A1179" s="477" t="s">
        <v>2126</v>
      </c>
      <c r="B1179" s="338" t="s">
        <v>2127</v>
      </c>
      <c r="C1179" s="378">
        <v>0</v>
      </c>
      <c r="D1179" s="378">
        <v>0</v>
      </c>
      <c r="E1179" s="342" t="str">
        <f t="shared" ref="E1179:E1186" si="54">IF(C1179&gt;0,D1179/C1179-1,IF(C1179&lt;0,-(D1179/C1179-1),""))</f>
        <v/>
      </c>
      <c r="F1179" s="309" t="str">
        <f t="shared" si="52"/>
        <v>否</v>
      </c>
      <c r="G1179" s="185" t="str">
        <f t="shared" si="53"/>
        <v>项</v>
      </c>
    </row>
    <row r="1180" ht="36" customHeight="1" spans="1:7">
      <c r="A1180" s="477" t="s">
        <v>2128</v>
      </c>
      <c r="B1180" s="338" t="s">
        <v>2129</v>
      </c>
      <c r="C1180" s="378">
        <v>0</v>
      </c>
      <c r="D1180" s="378">
        <v>0</v>
      </c>
      <c r="E1180" s="342" t="str">
        <f t="shared" si="54"/>
        <v/>
      </c>
      <c r="F1180" s="309" t="str">
        <f t="shared" si="52"/>
        <v>否</v>
      </c>
      <c r="G1180" s="185" t="str">
        <f t="shared" si="53"/>
        <v>项</v>
      </c>
    </row>
    <row r="1181" ht="36" customHeight="1" spans="1:7">
      <c r="A1181" s="477" t="s">
        <v>2130</v>
      </c>
      <c r="B1181" s="338" t="s">
        <v>2131</v>
      </c>
      <c r="C1181" s="378">
        <v>0</v>
      </c>
      <c r="D1181" s="378">
        <v>0</v>
      </c>
      <c r="E1181" s="342" t="str">
        <f t="shared" si="54"/>
        <v/>
      </c>
      <c r="F1181" s="309" t="str">
        <f t="shared" si="52"/>
        <v>否</v>
      </c>
      <c r="G1181" s="185" t="str">
        <f t="shared" si="53"/>
        <v>项</v>
      </c>
    </row>
    <row r="1182" ht="36" customHeight="1" spans="1:7">
      <c r="A1182" s="477" t="s">
        <v>2132</v>
      </c>
      <c r="B1182" s="338" t="s">
        <v>2133</v>
      </c>
      <c r="C1182" s="378">
        <v>0</v>
      </c>
      <c r="D1182" s="378">
        <v>0</v>
      </c>
      <c r="E1182" s="342" t="str">
        <f t="shared" si="54"/>
        <v/>
      </c>
      <c r="F1182" s="309" t="str">
        <f t="shared" si="52"/>
        <v>否</v>
      </c>
      <c r="G1182" s="185" t="str">
        <f t="shared" si="53"/>
        <v>项</v>
      </c>
    </row>
    <row r="1183" ht="36" customHeight="1" spans="1:7">
      <c r="A1183" s="477" t="s">
        <v>2134</v>
      </c>
      <c r="B1183" s="338" t="s">
        <v>2135</v>
      </c>
      <c r="C1183" s="378">
        <v>0</v>
      </c>
      <c r="D1183" s="378">
        <v>0</v>
      </c>
      <c r="E1183" s="342" t="str">
        <f t="shared" si="54"/>
        <v/>
      </c>
      <c r="F1183" s="309" t="str">
        <f t="shared" si="52"/>
        <v>否</v>
      </c>
      <c r="G1183" s="185" t="str">
        <f t="shared" si="53"/>
        <v>项</v>
      </c>
    </row>
    <row r="1184" ht="36" customHeight="1" spans="1:7">
      <c r="A1184" s="477" t="s">
        <v>2136</v>
      </c>
      <c r="B1184" s="338" t="s">
        <v>2137</v>
      </c>
      <c r="C1184" s="378">
        <v>0</v>
      </c>
      <c r="D1184" s="378">
        <v>0</v>
      </c>
      <c r="E1184" s="342" t="str">
        <f t="shared" si="54"/>
        <v/>
      </c>
      <c r="F1184" s="309" t="str">
        <f t="shared" si="52"/>
        <v>否</v>
      </c>
      <c r="G1184" s="185" t="str">
        <f t="shared" si="53"/>
        <v>项</v>
      </c>
    </row>
    <row r="1185" ht="36" customHeight="1" spans="1:7">
      <c r="A1185" s="477" t="s">
        <v>2138</v>
      </c>
      <c r="B1185" s="338" t="s">
        <v>2139</v>
      </c>
      <c r="C1185" s="378">
        <v>0</v>
      </c>
      <c r="D1185" s="378">
        <v>0</v>
      </c>
      <c r="E1185" s="342" t="str">
        <f t="shared" si="54"/>
        <v/>
      </c>
      <c r="F1185" s="309" t="str">
        <f t="shared" si="52"/>
        <v>否</v>
      </c>
      <c r="G1185" s="185" t="str">
        <f t="shared" si="53"/>
        <v>项</v>
      </c>
    </row>
    <row r="1186" ht="36" customHeight="1" spans="1:7">
      <c r="A1186" s="477" t="s">
        <v>2140</v>
      </c>
      <c r="B1186" s="338" t="s">
        <v>2141</v>
      </c>
      <c r="C1186" s="378">
        <v>0</v>
      </c>
      <c r="D1186" s="378">
        <v>0</v>
      </c>
      <c r="E1186" s="342" t="str">
        <f t="shared" si="54"/>
        <v/>
      </c>
      <c r="F1186" s="309" t="str">
        <f t="shared" si="52"/>
        <v>否</v>
      </c>
      <c r="G1186" s="185" t="str">
        <f t="shared" si="53"/>
        <v>项</v>
      </c>
    </row>
    <row r="1187" ht="36" customHeight="1" spans="1:7">
      <c r="A1187" s="477" t="s">
        <v>2142</v>
      </c>
      <c r="B1187" s="338" t="s">
        <v>2143</v>
      </c>
      <c r="C1187" s="378"/>
      <c r="D1187" s="378"/>
      <c r="E1187" s="342"/>
      <c r="F1187" s="309" t="str">
        <f t="shared" si="52"/>
        <v>否</v>
      </c>
      <c r="G1187" s="185" t="str">
        <f t="shared" si="53"/>
        <v>项</v>
      </c>
    </row>
    <row r="1188" ht="36" customHeight="1" spans="1:7">
      <c r="A1188" s="477" t="s">
        <v>2144</v>
      </c>
      <c r="B1188" s="338" t="s">
        <v>161</v>
      </c>
      <c r="C1188" s="378">
        <v>488</v>
      </c>
      <c r="D1188" s="378">
        <v>500</v>
      </c>
      <c r="E1188" s="342">
        <v>0.025</v>
      </c>
      <c r="F1188" s="309" t="str">
        <f t="shared" si="52"/>
        <v>是</v>
      </c>
      <c r="G1188" s="185" t="str">
        <f t="shared" si="53"/>
        <v>项</v>
      </c>
    </row>
    <row r="1189" ht="36" customHeight="1" spans="1:7">
      <c r="A1189" s="477" t="s">
        <v>2145</v>
      </c>
      <c r="B1189" s="338" t="s">
        <v>2146</v>
      </c>
      <c r="C1189" s="378">
        <v>431</v>
      </c>
      <c r="D1189" s="378">
        <v>440</v>
      </c>
      <c r="E1189" s="342">
        <v>0.021</v>
      </c>
      <c r="F1189" s="309" t="str">
        <f t="shared" si="52"/>
        <v>是</v>
      </c>
      <c r="G1189" s="185" t="str">
        <f t="shared" si="53"/>
        <v>项</v>
      </c>
    </row>
    <row r="1190" ht="36" customHeight="1" spans="1:7">
      <c r="A1190" s="476" t="s">
        <v>2147</v>
      </c>
      <c r="B1190" s="334" t="s">
        <v>2148</v>
      </c>
      <c r="C1190" s="374">
        <v>66</v>
      </c>
      <c r="D1190" s="374">
        <v>85</v>
      </c>
      <c r="E1190" s="347">
        <v>0.288</v>
      </c>
      <c r="F1190" s="309" t="str">
        <f t="shared" si="52"/>
        <v>是</v>
      </c>
      <c r="G1190" s="185" t="str">
        <f t="shared" si="53"/>
        <v>款</v>
      </c>
    </row>
    <row r="1191" ht="36" customHeight="1" spans="1:7">
      <c r="A1191" s="477" t="s">
        <v>2149</v>
      </c>
      <c r="B1191" s="338" t="s">
        <v>143</v>
      </c>
      <c r="C1191" s="378">
        <v>13</v>
      </c>
      <c r="D1191" s="378">
        <v>13</v>
      </c>
      <c r="E1191" s="342">
        <f>IF(C1191&gt;0,D1191/C1191-1,IF(C1191&lt;0,-(D1191/C1191-1),""))</f>
        <v>0</v>
      </c>
      <c r="F1191" s="309" t="str">
        <f t="shared" si="52"/>
        <v>是</v>
      </c>
      <c r="G1191" s="185" t="str">
        <f t="shared" si="53"/>
        <v>项</v>
      </c>
    </row>
    <row r="1192" ht="36" customHeight="1" spans="1:7">
      <c r="A1192" s="477" t="s">
        <v>2150</v>
      </c>
      <c r="B1192" s="338" t="s">
        <v>145</v>
      </c>
      <c r="C1192" s="378">
        <v>0</v>
      </c>
      <c r="D1192" s="378">
        <v>0</v>
      </c>
      <c r="E1192" s="342" t="str">
        <f>IF(C1192&gt;0,D1192/C1192-1,IF(C1192&lt;0,-(D1192/C1192-1),""))</f>
        <v/>
      </c>
      <c r="F1192" s="309" t="str">
        <f t="shared" si="52"/>
        <v>否</v>
      </c>
      <c r="G1192" s="185" t="str">
        <f t="shared" si="53"/>
        <v>项</v>
      </c>
    </row>
    <row r="1193" ht="36" customHeight="1" spans="1:7">
      <c r="A1193" s="477" t="s">
        <v>2151</v>
      </c>
      <c r="B1193" s="338" t="s">
        <v>147</v>
      </c>
      <c r="C1193" s="378">
        <v>0</v>
      </c>
      <c r="D1193" s="378">
        <v>0</v>
      </c>
      <c r="E1193" s="342" t="str">
        <f>IF(C1193&gt;0,D1193/C1193-1,IF(C1193&lt;0,-(D1193/C1193-1),""))</f>
        <v/>
      </c>
      <c r="F1193" s="309" t="str">
        <f t="shared" si="52"/>
        <v>否</v>
      </c>
      <c r="G1193" s="185" t="str">
        <f t="shared" si="53"/>
        <v>项</v>
      </c>
    </row>
    <row r="1194" ht="36" customHeight="1" spans="1:7">
      <c r="A1194" s="477" t="s">
        <v>2152</v>
      </c>
      <c r="B1194" s="338" t="s">
        <v>2153</v>
      </c>
      <c r="C1194" s="378">
        <v>32</v>
      </c>
      <c r="D1194" s="378">
        <v>32</v>
      </c>
      <c r="E1194" s="342">
        <f>IF(C1194&gt;0,D1194/C1194-1,IF(C1194&lt;0,-(D1194/C1194-1),""))</f>
        <v>0</v>
      </c>
      <c r="F1194" s="309" t="str">
        <f t="shared" si="52"/>
        <v>是</v>
      </c>
      <c r="G1194" s="185" t="str">
        <f t="shared" si="53"/>
        <v>项</v>
      </c>
    </row>
    <row r="1195" ht="36" customHeight="1" spans="1:7">
      <c r="A1195" s="477" t="s">
        <v>2154</v>
      </c>
      <c r="B1195" s="338" t="s">
        <v>2155</v>
      </c>
      <c r="C1195" s="378"/>
      <c r="D1195" s="378"/>
      <c r="E1195" s="342"/>
      <c r="F1195" s="309" t="str">
        <f t="shared" si="52"/>
        <v>否</v>
      </c>
      <c r="G1195" s="185" t="str">
        <f t="shared" si="53"/>
        <v>项</v>
      </c>
    </row>
    <row r="1196" ht="36" customHeight="1" spans="1:7">
      <c r="A1196" s="477" t="s">
        <v>2156</v>
      </c>
      <c r="B1196" s="338" t="s">
        <v>2157</v>
      </c>
      <c r="C1196" s="378"/>
      <c r="D1196" s="378"/>
      <c r="E1196" s="342"/>
      <c r="F1196" s="309" t="str">
        <f t="shared" si="52"/>
        <v>否</v>
      </c>
      <c r="G1196" s="185" t="str">
        <f t="shared" si="53"/>
        <v>项</v>
      </c>
    </row>
    <row r="1197" ht="36" customHeight="1" spans="1:7">
      <c r="A1197" s="477" t="s">
        <v>2158</v>
      </c>
      <c r="B1197" s="338" t="s">
        <v>2159</v>
      </c>
      <c r="C1197" s="378"/>
      <c r="D1197" s="378"/>
      <c r="E1197" s="342"/>
      <c r="F1197" s="309" t="str">
        <f t="shared" si="52"/>
        <v>否</v>
      </c>
      <c r="G1197" s="185" t="str">
        <f t="shared" si="53"/>
        <v>项</v>
      </c>
    </row>
    <row r="1198" ht="36" customHeight="1" spans="1:7">
      <c r="A1198" s="477" t="s">
        <v>2160</v>
      </c>
      <c r="B1198" s="338" t="s">
        <v>2161</v>
      </c>
      <c r="C1198" s="378">
        <v>21</v>
      </c>
      <c r="D1198" s="378">
        <v>40</v>
      </c>
      <c r="E1198" s="342">
        <v>0.905</v>
      </c>
      <c r="F1198" s="309" t="str">
        <f t="shared" si="52"/>
        <v>是</v>
      </c>
      <c r="G1198" s="185" t="str">
        <f t="shared" si="53"/>
        <v>项</v>
      </c>
    </row>
    <row r="1199" ht="36" customHeight="1" spans="1:7">
      <c r="A1199" s="477" t="s">
        <v>2162</v>
      </c>
      <c r="B1199" s="338" t="s">
        <v>2163</v>
      </c>
      <c r="C1199" s="378">
        <v>0</v>
      </c>
      <c r="D1199" s="378">
        <v>0</v>
      </c>
      <c r="E1199" s="342" t="str">
        <f t="shared" ref="E1199:E1204" si="55">IF(C1199&gt;0,D1199/C1199-1,IF(C1199&lt;0,-(D1199/C1199-1),""))</f>
        <v/>
      </c>
      <c r="F1199" s="309" t="str">
        <f t="shared" si="52"/>
        <v>否</v>
      </c>
      <c r="G1199" s="185" t="str">
        <f t="shared" si="53"/>
        <v>项</v>
      </c>
    </row>
    <row r="1200" ht="36" customHeight="1" spans="1:7">
      <c r="A1200" s="477" t="s">
        <v>2164</v>
      </c>
      <c r="B1200" s="338" t="s">
        <v>2165</v>
      </c>
      <c r="C1200" s="378">
        <v>0</v>
      </c>
      <c r="D1200" s="378">
        <v>0</v>
      </c>
      <c r="E1200" s="342" t="str">
        <f t="shared" si="55"/>
        <v/>
      </c>
      <c r="F1200" s="309" t="str">
        <f t="shared" si="52"/>
        <v>否</v>
      </c>
      <c r="G1200" s="185" t="str">
        <f t="shared" si="53"/>
        <v>项</v>
      </c>
    </row>
    <row r="1201" ht="36" customHeight="1" spans="1:7">
      <c r="A1201" s="477" t="s">
        <v>2166</v>
      </c>
      <c r="B1201" s="338" t="s">
        <v>2167</v>
      </c>
      <c r="C1201" s="378">
        <v>0</v>
      </c>
      <c r="D1201" s="378">
        <v>0</v>
      </c>
      <c r="E1201" s="342" t="str">
        <f t="shared" si="55"/>
        <v/>
      </c>
      <c r="F1201" s="309" t="str">
        <f t="shared" si="52"/>
        <v>否</v>
      </c>
      <c r="G1201" s="185" t="str">
        <f t="shared" si="53"/>
        <v>项</v>
      </c>
    </row>
    <row r="1202" ht="36" customHeight="1" spans="1:7">
      <c r="A1202" s="477" t="s">
        <v>2168</v>
      </c>
      <c r="B1202" s="338" t="s">
        <v>2169</v>
      </c>
      <c r="C1202" s="378">
        <v>0</v>
      </c>
      <c r="D1202" s="378">
        <v>0</v>
      </c>
      <c r="E1202" s="342" t="str">
        <f t="shared" si="55"/>
        <v/>
      </c>
      <c r="F1202" s="309" t="str">
        <f t="shared" si="52"/>
        <v>否</v>
      </c>
      <c r="G1202" s="185" t="str">
        <f t="shared" si="53"/>
        <v>项</v>
      </c>
    </row>
    <row r="1203" ht="36" customHeight="1" spans="1:7">
      <c r="A1203" s="477" t="s">
        <v>2170</v>
      </c>
      <c r="B1203" s="338" t="s">
        <v>2171</v>
      </c>
      <c r="C1203" s="378">
        <v>0</v>
      </c>
      <c r="D1203" s="378">
        <v>0</v>
      </c>
      <c r="E1203" s="342" t="str">
        <f t="shared" si="55"/>
        <v/>
      </c>
      <c r="F1203" s="309" t="str">
        <f t="shared" si="52"/>
        <v>否</v>
      </c>
      <c r="G1203" s="185" t="str">
        <f t="shared" si="53"/>
        <v>项</v>
      </c>
    </row>
    <row r="1204" ht="36" customHeight="1" spans="1:7">
      <c r="A1204" s="477" t="s">
        <v>2172</v>
      </c>
      <c r="B1204" s="338" t="s">
        <v>2173</v>
      </c>
      <c r="C1204" s="378">
        <v>0</v>
      </c>
      <c r="D1204" s="378">
        <v>0</v>
      </c>
      <c r="E1204" s="342" t="str">
        <f t="shared" si="55"/>
        <v/>
      </c>
      <c r="F1204" s="309" t="str">
        <f t="shared" si="52"/>
        <v>否</v>
      </c>
      <c r="G1204" s="185" t="str">
        <f t="shared" si="53"/>
        <v>项</v>
      </c>
    </row>
    <row r="1205" ht="36" customHeight="1" spans="1:7">
      <c r="A1205" s="476" t="s">
        <v>2174</v>
      </c>
      <c r="B1205" s="334" t="s">
        <v>2175</v>
      </c>
      <c r="C1205" s="374">
        <v>25</v>
      </c>
      <c r="D1205" s="374">
        <v>40</v>
      </c>
      <c r="E1205" s="347">
        <v>0.6</v>
      </c>
      <c r="F1205" s="309" t="str">
        <f t="shared" si="52"/>
        <v>是</v>
      </c>
      <c r="G1205" s="185" t="str">
        <f t="shared" si="53"/>
        <v>款</v>
      </c>
    </row>
    <row r="1206" ht="36" customHeight="1" spans="1:7">
      <c r="A1206" s="340">
        <v>2209999</v>
      </c>
      <c r="B1206" s="338" t="s">
        <v>2176</v>
      </c>
      <c r="C1206" s="378">
        <v>25</v>
      </c>
      <c r="D1206" s="378">
        <v>40</v>
      </c>
      <c r="E1206" s="342">
        <v>0.6</v>
      </c>
      <c r="F1206" s="309" t="str">
        <f t="shared" si="52"/>
        <v>是</v>
      </c>
      <c r="G1206" s="185" t="str">
        <f t="shared" si="53"/>
        <v>项</v>
      </c>
    </row>
    <row r="1207" ht="36" customHeight="1" spans="1:7">
      <c r="A1207" s="345" t="s">
        <v>2177</v>
      </c>
      <c r="B1207" s="482" t="s">
        <v>532</v>
      </c>
      <c r="C1207" s="483"/>
      <c r="D1207" s="483"/>
      <c r="E1207" s="347"/>
      <c r="F1207" s="309" t="str">
        <f t="shared" si="52"/>
        <v>否</v>
      </c>
      <c r="G1207" s="185" t="str">
        <f t="shared" si="53"/>
        <v>项</v>
      </c>
    </row>
    <row r="1208" ht="36" customHeight="1" spans="1:7">
      <c r="A1208" s="476" t="s">
        <v>109</v>
      </c>
      <c r="B1208" s="334" t="s">
        <v>110</v>
      </c>
      <c r="C1208" s="374">
        <v>11550</v>
      </c>
      <c r="D1208" s="374">
        <v>12000</v>
      </c>
      <c r="E1208" s="347">
        <v>0.039</v>
      </c>
      <c r="F1208" s="309" t="str">
        <f t="shared" si="52"/>
        <v>是</v>
      </c>
      <c r="G1208" s="185" t="str">
        <f t="shared" si="53"/>
        <v>类</v>
      </c>
    </row>
    <row r="1209" ht="36" customHeight="1" spans="1:7">
      <c r="A1209" s="476" t="s">
        <v>2178</v>
      </c>
      <c r="B1209" s="334" t="s">
        <v>2179</v>
      </c>
      <c r="C1209" s="374">
        <v>2918</v>
      </c>
      <c r="D1209" s="374">
        <v>2999</v>
      </c>
      <c r="E1209" s="347">
        <v>0.028</v>
      </c>
      <c r="F1209" s="309" t="str">
        <f t="shared" si="52"/>
        <v>是</v>
      </c>
      <c r="G1209" s="185" t="str">
        <f t="shared" si="53"/>
        <v>款</v>
      </c>
    </row>
    <row r="1210" ht="36" customHeight="1" spans="1:7">
      <c r="A1210" s="477" t="s">
        <v>2180</v>
      </c>
      <c r="B1210" s="338" t="s">
        <v>2181</v>
      </c>
      <c r="C1210" s="378">
        <v>0</v>
      </c>
      <c r="D1210" s="378">
        <v>0</v>
      </c>
      <c r="E1210" s="342" t="str">
        <f>IF(C1210&gt;0,D1210/C1210-1,IF(C1210&lt;0,-(D1210/C1210-1),""))</f>
        <v/>
      </c>
      <c r="F1210" s="309" t="str">
        <f t="shared" si="52"/>
        <v>否</v>
      </c>
      <c r="G1210" s="185" t="str">
        <f t="shared" si="53"/>
        <v>项</v>
      </c>
    </row>
    <row r="1211" ht="36" customHeight="1" spans="1:7">
      <c r="A1211" s="477" t="s">
        <v>2182</v>
      </c>
      <c r="B1211" s="338" t="s">
        <v>2183</v>
      </c>
      <c r="C1211" s="378">
        <v>0</v>
      </c>
      <c r="D1211" s="378">
        <v>0</v>
      </c>
      <c r="E1211" s="342" t="str">
        <f>IF(C1211&gt;0,D1211/C1211-1,IF(C1211&lt;0,-(D1211/C1211-1),""))</f>
        <v/>
      </c>
      <c r="F1211" s="309" t="str">
        <f t="shared" si="52"/>
        <v>否</v>
      </c>
      <c r="G1211" s="185" t="str">
        <f t="shared" si="53"/>
        <v>项</v>
      </c>
    </row>
    <row r="1212" ht="36" customHeight="1" spans="1:7">
      <c r="A1212" s="477" t="s">
        <v>2184</v>
      </c>
      <c r="B1212" s="338" t="s">
        <v>2185</v>
      </c>
      <c r="C1212" s="378">
        <v>208</v>
      </c>
      <c r="D1212" s="378">
        <v>150</v>
      </c>
      <c r="E1212" s="342">
        <v>-0.279</v>
      </c>
      <c r="F1212" s="309" t="str">
        <f t="shared" si="52"/>
        <v>是</v>
      </c>
      <c r="G1212" s="185" t="str">
        <f t="shared" si="53"/>
        <v>项</v>
      </c>
    </row>
    <row r="1213" ht="36" customHeight="1" spans="1:7">
      <c r="A1213" s="477" t="s">
        <v>2186</v>
      </c>
      <c r="B1213" s="338" t="s">
        <v>2187</v>
      </c>
      <c r="C1213" s="378">
        <v>0</v>
      </c>
      <c r="D1213" s="378">
        <v>0</v>
      </c>
      <c r="E1213" s="342" t="str">
        <f>IF(C1213&gt;0,D1213/C1213-1,IF(C1213&lt;0,-(D1213/C1213-1),""))</f>
        <v/>
      </c>
      <c r="F1213" s="309" t="str">
        <f t="shared" si="52"/>
        <v>否</v>
      </c>
      <c r="G1213" s="185" t="str">
        <f t="shared" si="53"/>
        <v>项</v>
      </c>
    </row>
    <row r="1214" ht="36" customHeight="1" spans="1:7">
      <c r="A1214" s="477" t="s">
        <v>2188</v>
      </c>
      <c r="B1214" s="338" t="s">
        <v>2189</v>
      </c>
      <c r="C1214" s="378">
        <v>709</v>
      </c>
      <c r="D1214" s="378">
        <v>807</v>
      </c>
      <c r="E1214" s="342">
        <v>0.138</v>
      </c>
      <c r="F1214" s="309" t="str">
        <f t="shared" si="52"/>
        <v>是</v>
      </c>
      <c r="G1214" s="185" t="str">
        <f t="shared" si="53"/>
        <v>项</v>
      </c>
    </row>
    <row r="1215" ht="36" customHeight="1" spans="1:7">
      <c r="A1215" s="477" t="s">
        <v>2190</v>
      </c>
      <c r="B1215" s="338" t="s">
        <v>2191</v>
      </c>
      <c r="C1215" s="378">
        <v>0</v>
      </c>
      <c r="D1215" s="378">
        <v>0</v>
      </c>
      <c r="E1215" s="342" t="str">
        <f>IF(C1215&gt;0,D1215/C1215-1,IF(C1215&lt;0,-(D1215/C1215-1),""))</f>
        <v/>
      </c>
      <c r="F1215" s="309" t="str">
        <f t="shared" si="52"/>
        <v>否</v>
      </c>
      <c r="G1215" s="185" t="str">
        <f t="shared" si="53"/>
        <v>项</v>
      </c>
    </row>
    <row r="1216" ht="36" customHeight="1" spans="1:7">
      <c r="A1216" s="477" t="s">
        <v>2192</v>
      </c>
      <c r="B1216" s="338" t="s">
        <v>2193</v>
      </c>
      <c r="C1216" s="378">
        <v>50</v>
      </c>
      <c r="D1216" s="378">
        <v>50</v>
      </c>
      <c r="E1216" s="342">
        <f>IF(C1216&gt;0,D1216/C1216-1,IF(C1216&lt;0,-(D1216/C1216-1),""))</f>
        <v>0</v>
      </c>
      <c r="F1216" s="309" t="str">
        <f t="shared" si="52"/>
        <v>是</v>
      </c>
      <c r="G1216" s="185" t="str">
        <f t="shared" si="53"/>
        <v>项</v>
      </c>
    </row>
    <row r="1217" ht="36" customHeight="1" spans="1:7">
      <c r="A1217" s="477" t="s">
        <v>2194</v>
      </c>
      <c r="B1217" s="338" t="s">
        <v>2195</v>
      </c>
      <c r="C1217" s="378">
        <v>1517</v>
      </c>
      <c r="D1217" s="378">
        <v>1287</v>
      </c>
      <c r="E1217" s="342">
        <v>-0.152</v>
      </c>
      <c r="F1217" s="309" t="str">
        <f t="shared" si="52"/>
        <v>是</v>
      </c>
      <c r="G1217" s="185" t="str">
        <f t="shared" si="53"/>
        <v>项</v>
      </c>
    </row>
    <row r="1218" ht="36" customHeight="1" spans="1:7">
      <c r="A1218" s="477" t="s">
        <v>2196</v>
      </c>
      <c r="B1218" s="338" t="s">
        <v>2197</v>
      </c>
      <c r="C1218" s="378">
        <v>0</v>
      </c>
      <c r="D1218" s="378">
        <v>0</v>
      </c>
      <c r="E1218" s="342" t="str">
        <f>IF(C1218&gt;0,D1218/C1218-1,IF(C1218&lt;0,-(D1218/C1218-1),""))</f>
        <v/>
      </c>
      <c r="F1218" s="309" t="str">
        <f t="shared" si="52"/>
        <v>否</v>
      </c>
      <c r="G1218" s="185" t="str">
        <f t="shared" si="53"/>
        <v>项</v>
      </c>
    </row>
    <row r="1219" ht="36" customHeight="1" spans="1:6">
      <c r="A1219" s="477">
        <v>2210110</v>
      </c>
      <c r="B1219" s="338" t="s">
        <v>2198</v>
      </c>
      <c r="C1219" s="378">
        <v>425</v>
      </c>
      <c r="D1219" s="378">
        <v>205</v>
      </c>
      <c r="E1219" s="342">
        <v>-0.518</v>
      </c>
      <c r="F1219" s="309"/>
    </row>
    <row r="1220" ht="36" customHeight="1" spans="1:7">
      <c r="A1220" s="477" t="s">
        <v>2199</v>
      </c>
      <c r="B1220" s="338" t="s">
        <v>2200</v>
      </c>
      <c r="C1220" s="378">
        <v>9</v>
      </c>
      <c r="D1220" s="378">
        <v>500</v>
      </c>
      <c r="E1220" s="342">
        <v>54.556</v>
      </c>
      <c r="F1220" s="309" t="str">
        <f t="shared" ref="F1220:F1227" si="56">IF(LEN(A1220)=3,"是",IF(B1220&lt;&gt;"",IF(SUM(C1220:D1220)&lt;&gt;0,"是","否"),"是"))</f>
        <v>是</v>
      </c>
      <c r="G1220" s="185" t="str">
        <f t="shared" ref="G1220:G1227" si="57">IF(LEN(A1220)=3,"类",IF(LEN(A1220)=5,"款","项"))</f>
        <v>项</v>
      </c>
    </row>
    <row r="1221" ht="36" customHeight="1" spans="1:7">
      <c r="A1221" s="476" t="s">
        <v>2201</v>
      </c>
      <c r="B1221" s="334" t="s">
        <v>2202</v>
      </c>
      <c r="C1221" s="374">
        <v>8632</v>
      </c>
      <c r="D1221" s="374">
        <v>9001</v>
      </c>
      <c r="E1221" s="347">
        <v>0.043</v>
      </c>
      <c r="F1221" s="309" t="str">
        <f t="shared" si="56"/>
        <v>是</v>
      </c>
      <c r="G1221" s="185" t="str">
        <f t="shared" si="57"/>
        <v>款</v>
      </c>
    </row>
    <row r="1222" ht="36" customHeight="1" spans="1:7">
      <c r="A1222" s="477" t="s">
        <v>2203</v>
      </c>
      <c r="B1222" s="338" t="s">
        <v>2204</v>
      </c>
      <c r="C1222" s="378">
        <v>8582</v>
      </c>
      <c r="D1222" s="378">
        <v>8950</v>
      </c>
      <c r="E1222" s="342">
        <v>0.043</v>
      </c>
      <c r="F1222" s="309" t="str">
        <f t="shared" si="56"/>
        <v>是</v>
      </c>
      <c r="G1222" s="185" t="str">
        <f t="shared" si="57"/>
        <v>项</v>
      </c>
    </row>
    <row r="1223" ht="36" customHeight="1" spans="1:7">
      <c r="A1223" s="477" t="s">
        <v>2205</v>
      </c>
      <c r="B1223" s="338" t="s">
        <v>2206</v>
      </c>
      <c r="C1223" s="378">
        <v>0</v>
      </c>
      <c r="D1223" s="378">
        <v>0</v>
      </c>
      <c r="E1223" s="342" t="str">
        <f>IF(C1223&gt;0,D1223/C1223-1,IF(C1223&lt;0,-(D1223/C1223-1),""))</f>
        <v/>
      </c>
      <c r="F1223" s="309" t="str">
        <f t="shared" si="56"/>
        <v>否</v>
      </c>
      <c r="G1223" s="185" t="str">
        <f t="shared" si="57"/>
        <v>项</v>
      </c>
    </row>
    <row r="1224" ht="36" customHeight="1" spans="1:7">
      <c r="A1224" s="477" t="s">
        <v>2207</v>
      </c>
      <c r="B1224" s="338" t="s">
        <v>2208</v>
      </c>
      <c r="C1224" s="378">
        <v>50</v>
      </c>
      <c r="D1224" s="378">
        <v>51</v>
      </c>
      <c r="E1224" s="342">
        <v>0.02</v>
      </c>
      <c r="F1224" s="309" t="str">
        <f t="shared" si="56"/>
        <v>是</v>
      </c>
      <c r="G1224" s="185" t="str">
        <f t="shared" si="57"/>
        <v>项</v>
      </c>
    </row>
    <row r="1225" ht="36" customHeight="1" spans="1:7">
      <c r="A1225" s="476" t="s">
        <v>2209</v>
      </c>
      <c r="B1225" s="334" t="s">
        <v>2210</v>
      </c>
      <c r="C1225" s="374"/>
      <c r="D1225" s="374"/>
      <c r="E1225" s="347"/>
      <c r="F1225" s="309" t="str">
        <f t="shared" si="56"/>
        <v>否</v>
      </c>
      <c r="G1225" s="185" t="str">
        <f t="shared" si="57"/>
        <v>款</v>
      </c>
    </row>
    <row r="1226" ht="36" customHeight="1" spans="1:7">
      <c r="A1226" s="477" t="s">
        <v>2211</v>
      </c>
      <c r="B1226" s="338" t="s">
        <v>2212</v>
      </c>
      <c r="C1226" s="378">
        <v>0</v>
      </c>
      <c r="D1226" s="378">
        <v>0</v>
      </c>
      <c r="E1226" s="342" t="str">
        <f>IF(C1226&gt;0,D1226/C1226-1,IF(C1226&lt;0,-(D1226/C1226-1),""))</f>
        <v/>
      </c>
      <c r="F1226" s="309" t="str">
        <f t="shared" si="56"/>
        <v>否</v>
      </c>
      <c r="G1226" s="185" t="str">
        <f t="shared" si="57"/>
        <v>项</v>
      </c>
    </row>
    <row r="1227" ht="36" customHeight="1" spans="1:7">
      <c r="A1227" s="477" t="s">
        <v>2213</v>
      </c>
      <c r="B1227" s="338" t="s">
        <v>2214</v>
      </c>
      <c r="C1227" s="378"/>
      <c r="D1227" s="378"/>
      <c r="E1227" s="342"/>
      <c r="F1227" s="309" t="str">
        <f t="shared" si="56"/>
        <v>否</v>
      </c>
      <c r="G1227" s="185" t="str">
        <f t="shared" si="57"/>
        <v>项</v>
      </c>
    </row>
    <row r="1228" ht="36" customHeight="1" spans="1:7">
      <c r="A1228" s="477" t="s">
        <v>2215</v>
      </c>
      <c r="B1228" s="338" t="s">
        <v>2216</v>
      </c>
      <c r="C1228" s="378">
        <v>0</v>
      </c>
      <c r="D1228" s="378">
        <v>0</v>
      </c>
      <c r="E1228" s="342" t="str">
        <f t="shared" ref="E1228:E1291" si="58">IF(C1228&gt;0,D1228/C1228-1,IF(C1228&lt;0,-(D1228/C1228-1),""))</f>
        <v/>
      </c>
      <c r="F1228" s="309" t="str">
        <f t="shared" ref="F1228:F1291" si="59">IF(LEN(A1228)=3,"是",IF(B1228&lt;&gt;"",IF(SUM(C1228:D1228)&lt;&gt;0,"是","否"),"是"))</f>
        <v>否</v>
      </c>
      <c r="G1228" s="185" t="str">
        <f t="shared" ref="G1228:G1291" si="60">IF(LEN(A1228)=3,"类",IF(LEN(A1228)=5,"款","项"))</f>
        <v>项</v>
      </c>
    </row>
    <row r="1229" ht="36" customHeight="1" spans="1:7">
      <c r="A1229" s="481" t="s">
        <v>2217</v>
      </c>
      <c r="B1229" s="482" t="s">
        <v>532</v>
      </c>
      <c r="C1229" s="483"/>
      <c r="D1229" s="483"/>
      <c r="E1229" s="347"/>
      <c r="F1229" s="309" t="str">
        <f t="shared" si="59"/>
        <v>否</v>
      </c>
      <c r="G1229" s="185" t="str">
        <f t="shared" si="60"/>
        <v>项</v>
      </c>
    </row>
    <row r="1230" ht="36" customHeight="1" spans="1:7">
      <c r="A1230" s="476" t="s">
        <v>111</v>
      </c>
      <c r="B1230" s="334" t="s">
        <v>112</v>
      </c>
      <c r="C1230" s="374">
        <v>417</v>
      </c>
      <c r="D1230" s="374">
        <v>490</v>
      </c>
      <c r="E1230" s="347">
        <v>0.175</v>
      </c>
      <c r="F1230" s="309" t="str">
        <f t="shared" si="59"/>
        <v>是</v>
      </c>
      <c r="G1230" s="185" t="str">
        <f t="shared" si="60"/>
        <v>类</v>
      </c>
    </row>
    <row r="1231" ht="36" customHeight="1" spans="1:7">
      <c r="A1231" s="476" t="s">
        <v>2218</v>
      </c>
      <c r="B1231" s="334" t="s">
        <v>2219</v>
      </c>
      <c r="C1231" s="374">
        <v>200</v>
      </c>
      <c r="D1231" s="374">
        <v>246</v>
      </c>
      <c r="E1231" s="347">
        <v>0.23</v>
      </c>
      <c r="F1231" s="309" t="str">
        <f t="shared" si="59"/>
        <v>是</v>
      </c>
      <c r="G1231" s="185" t="str">
        <f t="shared" si="60"/>
        <v>款</v>
      </c>
    </row>
    <row r="1232" ht="36" customHeight="1" spans="1:7">
      <c r="A1232" s="477" t="s">
        <v>2220</v>
      </c>
      <c r="B1232" s="338" t="s">
        <v>143</v>
      </c>
      <c r="C1232" s="378"/>
      <c r="D1232" s="378"/>
      <c r="E1232" s="342"/>
      <c r="F1232" s="309" t="str">
        <f t="shared" si="59"/>
        <v>否</v>
      </c>
      <c r="G1232" s="185" t="str">
        <f t="shared" si="60"/>
        <v>项</v>
      </c>
    </row>
    <row r="1233" ht="36" customHeight="1" spans="1:7">
      <c r="A1233" s="477" t="s">
        <v>2221</v>
      </c>
      <c r="B1233" s="338" t="s">
        <v>145</v>
      </c>
      <c r="C1233" s="378">
        <v>0</v>
      </c>
      <c r="D1233" s="378">
        <v>0</v>
      </c>
      <c r="E1233" s="342" t="str">
        <f t="shared" si="58"/>
        <v/>
      </c>
      <c r="F1233" s="309" t="str">
        <f t="shared" si="59"/>
        <v>否</v>
      </c>
      <c r="G1233" s="185" t="str">
        <f t="shared" si="60"/>
        <v>项</v>
      </c>
    </row>
    <row r="1234" ht="36" customHeight="1" spans="1:7">
      <c r="A1234" s="477" t="s">
        <v>2222</v>
      </c>
      <c r="B1234" s="338" t="s">
        <v>147</v>
      </c>
      <c r="C1234" s="378"/>
      <c r="D1234" s="378"/>
      <c r="E1234" s="342"/>
      <c r="F1234" s="309" t="str">
        <f t="shared" si="59"/>
        <v>否</v>
      </c>
      <c r="G1234" s="185" t="str">
        <f t="shared" si="60"/>
        <v>项</v>
      </c>
    </row>
    <row r="1235" ht="36" customHeight="1" spans="1:7">
      <c r="A1235" s="477" t="s">
        <v>2223</v>
      </c>
      <c r="B1235" s="338" t="s">
        <v>2224</v>
      </c>
      <c r="C1235" s="378">
        <v>0</v>
      </c>
      <c r="D1235" s="378">
        <v>0</v>
      </c>
      <c r="E1235" s="342" t="str">
        <f t="shared" si="58"/>
        <v/>
      </c>
      <c r="F1235" s="309" t="str">
        <f t="shared" si="59"/>
        <v>否</v>
      </c>
      <c r="G1235" s="185" t="str">
        <f t="shared" si="60"/>
        <v>项</v>
      </c>
    </row>
    <row r="1236" ht="36" customHeight="1" spans="1:7">
      <c r="A1236" s="477" t="s">
        <v>2225</v>
      </c>
      <c r="B1236" s="338" t="s">
        <v>2226</v>
      </c>
      <c r="C1236" s="378">
        <v>34</v>
      </c>
      <c r="D1236" s="378">
        <v>40</v>
      </c>
      <c r="E1236" s="342">
        <v>0.176</v>
      </c>
      <c r="F1236" s="309" t="str">
        <f t="shared" si="59"/>
        <v>是</v>
      </c>
      <c r="G1236" s="185" t="str">
        <f t="shared" si="60"/>
        <v>项</v>
      </c>
    </row>
    <row r="1237" ht="36" customHeight="1" spans="1:7">
      <c r="A1237" s="477" t="s">
        <v>2227</v>
      </c>
      <c r="B1237" s="338" t="s">
        <v>2228</v>
      </c>
      <c r="C1237" s="378"/>
      <c r="D1237" s="378"/>
      <c r="E1237" s="342"/>
      <c r="F1237" s="309" t="str">
        <f t="shared" si="59"/>
        <v>否</v>
      </c>
      <c r="G1237" s="185" t="str">
        <f t="shared" si="60"/>
        <v>项</v>
      </c>
    </row>
    <row r="1238" ht="36" customHeight="1" spans="1:7">
      <c r="A1238" s="477" t="s">
        <v>2229</v>
      </c>
      <c r="B1238" s="338" t="s">
        <v>2230</v>
      </c>
      <c r="C1238" s="378">
        <v>0</v>
      </c>
      <c r="D1238" s="378">
        <v>0</v>
      </c>
      <c r="E1238" s="342" t="str">
        <f t="shared" si="58"/>
        <v/>
      </c>
      <c r="F1238" s="309" t="str">
        <f t="shared" si="59"/>
        <v>否</v>
      </c>
      <c r="G1238" s="185" t="str">
        <f t="shared" si="60"/>
        <v>项</v>
      </c>
    </row>
    <row r="1239" ht="36" customHeight="1" spans="1:7">
      <c r="A1239" s="477" t="s">
        <v>2231</v>
      </c>
      <c r="B1239" s="338" t="s">
        <v>2232</v>
      </c>
      <c r="C1239" s="378">
        <v>30</v>
      </c>
      <c r="D1239" s="378">
        <v>30</v>
      </c>
      <c r="E1239" s="342"/>
      <c r="F1239" s="309" t="str">
        <f t="shared" si="59"/>
        <v>是</v>
      </c>
      <c r="G1239" s="185" t="str">
        <f t="shared" si="60"/>
        <v>项</v>
      </c>
    </row>
    <row r="1240" ht="36" customHeight="1" spans="1:7">
      <c r="A1240" s="477" t="s">
        <v>2233</v>
      </c>
      <c r="B1240" s="338" t="s">
        <v>2234</v>
      </c>
      <c r="C1240" s="378">
        <v>0</v>
      </c>
      <c r="D1240" s="378">
        <v>0</v>
      </c>
      <c r="E1240" s="342" t="str">
        <f t="shared" si="58"/>
        <v/>
      </c>
      <c r="F1240" s="309" t="str">
        <f t="shared" si="59"/>
        <v>否</v>
      </c>
      <c r="G1240" s="185" t="str">
        <f t="shared" si="60"/>
        <v>项</v>
      </c>
    </row>
    <row r="1241" ht="36" customHeight="1" spans="1:7">
      <c r="A1241" s="477" t="s">
        <v>2235</v>
      </c>
      <c r="B1241" s="338" t="s">
        <v>2236</v>
      </c>
      <c r="C1241" s="378">
        <v>0</v>
      </c>
      <c r="D1241" s="378">
        <v>0</v>
      </c>
      <c r="E1241" s="342" t="str">
        <f t="shared" si="58"/>
        <v/>
      </c>
      <c r="F1241" s="309" t="str">
        <f t="shared" si="59"/>
        <v>否</v>
      </c>
      <c r="G1241" s="185" t="str">
        <f t="shared" si="60"/>
        <v>项</v>
      </c>
    </row>
    <row r="1242" ht="36" customHeight="1" spans="1:7">
      <c r="A1242" s="477" t="s">
        <v>2237</v>
      </c>
      <c r="B1242" s="338" t="s">
        <v>2238</v>
      </c>
      <c r="C1242" s="378">
        <v>130</v>
      </c>
      <c r="D1242" s="378">
        <v>170</v>
      </c>
      <c r="E1242" s="342">
        <v>0.308</v>
      </c>
      <c r="F1242" s="309" t="str">
        <f t="shared" si="59"/>
        <v>是</v>
      </c>
      <c r="G1242" s="185" t="str">
        <f t="shared" si="60"/>
        <v>项</v>
      </c>
    </row>
    <row r="1243" ht="36" customHeight="1" spans="1:7">
      <c r="A1243" s="477" t="s">
        <v>2239</v>
      </c>
      <c r="B1243" s="338" t="s">
        <v>2240</v>
      </c>
      <c r="C1243" s="378">
        <v>0</v>
      </c>
      <c r="D1243" s="378">
        <v>0</v>
      </c>
      <c r="E1243" s="342" t="str">
        <f t="shared" si="58"/>
        <v/>
      </c>
      <c r="F1243" s="309" t="str">
        <f t="shared" si="59"/>
        <v>否</v>
      </c>
      <c r="G1243" s="185" t="str">
        <f t="shared" si="60"/>
        <v>项</v>
      </c>
    </row>
    <row r="1244" ht="36" customHeight="1" spans="1:7">
      <c r="A1244" s="479">
        <v>2220119</v>
      </c>
      <c r="B1244" s="495" t="s">
        <v>2241</v>
      </c>
      <c r="C1244" s="378">
        <v>0</v>
      </c>
      <c r="D1244" s="378">
        <v>0</v>
      </c>
      <c r="E1244" s="342" t="str">
        <f t="shared" si="58"/>
        <v/>
      </c>
      <c r="F1244" s="309" t="str">
        <f t="shared" si="59"/>
        <v>否</v>
      </c>
      <c r="G1244" s="185" t="str">
        <f t="shared" si="60"/>
        <v>项</v>
      </c>
    </row>
    <row r="1245" ht="36" customHeight="1" spans="1:7">
      <c r="A1245" s="479">
        <v>2220120</v>
      </c>
      <c r="B1245" s="495" t="s">
        <v>2242</v>
      </c>
      <c r="C1245" s="378">
        <v>0</v>
      </c>
      <c r="D1245" s="378">
        <v>0</v>
      </c>
      <c r="E1245" s="342" t="str">
        <f t="shared" si="58"/>
        <v/>
      </c>
      <c r="F1245" s="309" t="str">
        <f t="shared" si="59"/>
        <v>否</v>
      </c>
      <c r="G1245" s="185" t="str">
        <f t="shared" si="60"/>
        <v>项</v>
      </c>
    </row>
    <row r="1246" ht="36" customHeight="1" spans="1:7">
      <c r="A1246" s="479">
        <v>2220121</v>
      </c>
      <c r="B1246" s="495" t="s">
        <v>2243</v>
      </c>
      <c r="C1246" s="378">
        <v>6</v>
      </c>
      <c r="D1246" s="378">
        <v>6</v>
      </c>
      <c r="E1246" s="342"/>
      <c r="F1246" s="309" t="str">
        <f t="shared" si="59"/>
        <v>是</v>
      </c>
      <c r="G1246" s="185" t="str">
        <f t="shared" si="60"/>
        <v>项</v>
      </c>
    </row>
    <row r="1247" ht="36" customHeight="1" spans="1:7">
      <c r="A1247" s="477" t="s">
        <v>2244</v>
      </c>
      <c r="B1247" s="338" t="s">
        <v>161</v>
      </c>
      <c r="C1247" s="378"/>
      <c r="D1247" s="378"/>
      <c r="E1247" s="342"/>
      <c r="F1247" s="309" t="str">
        <f t="shared" si="59"/>
        <v>否</v>
      </c>
      <c r="G1247" s="185" t="str">
        <f t="shared" si="60"/>
        <v>项</v>
      </c>
    </row>
    <row r="1248" ht="36" customHeight="1" spans="1:7">
      <c r="A1248" s="477" t="s">
        <v>2245</v>
      </c>
      <c r="B1248" s="338" t="s">
        <v>2246</v>
      </c>
      <c r="C1248" s="378"/>
      <c r="D1248" s="378"/>
      <c r="E1248" s="342"/>
      <c r="F1248" s="309" t="str">
        <f t="shared" si="59"/>
        <v>否</v>
      </c>
      <c r="G1248" s="185" t="str">
        <f t="shared" si="60"/>
        <v>项</v>
      </c>
    </row>
    <row r="1249" ht="36" customHeight="1" spans="1:7">
      <c r="A1249" s="476" t="s">
        <v>2247</v>
      </c>
      <c r="B1249" s="334" t="s">
        <v>2248</v>
      </c>
      <c r="C1249" s="374"/>
      <c r="D1249" s="374"/>
      <c r="E1249" s="347"/>
      <c r="F1249" s="309" t="str">
        <f t="shared" si="59"/>
        <v>否</v>
      </c>
      <c r="G1249" s="185" t="str">
        <f t="shared" si="60"/>
        <v>款</v>
      </c>
    </row>
    <row r="1250" ht="36" customHeight="1" spans="1:7">
      <c r="A1250" s="477" t="s">
        <v>2249</v>
      </c>
      <c r="B1250" s="338" t="s">
        <v>143</v>
      </c>
      <c r="C1250" s="378">
        <v>0</v>
      </c>
      <c r="D1250" s="378">
        <v>0</v>
      </c>
      <c r="E1250" s="342" t="str">
        <f t="shared" si="58"/>
        <v/>
      </c>
      <c r="F1250" s="309" t="str">
        <f t="shared" si="59"/>
        <v>否</v>
      </c>
      <c r="G1250" s="185" t="str">
        <f t="shared" si="60"/>
        <v>项</v>
      </c>
    </row>
    <row r="1251" ht="36" customHeight="1" spans="1:7">
      <c r="A1251" s="477" t="s">
        <v>2250</v>
      </c>
      <c r="B1251" s="338" t="s">
        <v>145</v>
      </c>
      <c r="C1251" s="378">
        <v>0</v>
      </c>
      <c r="D1251" s="378">
        <v>0</v>
      </c>
      <c r="E1251" s="342" t="str">
        <f t="shared" si="58"/>
        <v/>
      </c>
      <c r="F1251" s="309" t="str">
        <f t="shared" si="59"/>
        <v>否</v>
      </c>
      <c r="G1251" s="185" t="str">
        <f t="shared" si="60"/>
        <v>项</v>
      </c>
    </row>
    <row r="1252" ht="36" customHeight="1" spans="1:7">
      <c r="A1252" s="477" t="s">
        <v>2251</v>
      </c>
      <c r="B1252" s="338" t="s">
        <v>147</v>
      </c>
      <c r="C1252" s="378">
        <v>0</v>
      </c>
      <c r="D1252" s="378">
        <v>0</v>
      </c>
      <c r="E1252" s="342" t="str">
        <f t="shared" si="58"/>
        <v/>
      </c>
      <c r="F1252" s="309" t="str">
        <f t="shared" si="59"/>
        <v>否</v>
      </c>
      <c r="G1252" s="185" t="str">
        <f t="shared" si="60"/>
        <v>项</v>
      </c>
    </row>
    <row r="1253" ht="36" customHeight="1" spans="1:7">
      <c r="A1253" s="477" t="s">
        <v>2252</v>
      </c>
      <c r="B1253" s="338" t="s">
        <v>2253</v>
      </c>
      <c r="C1253" s="378">
        <v>0</v>
      </c>
      <c r="D1253" s="378">
        <v>0</v>
      </c>
      <c r="E1253" s="342" t="str">
        <f t="shared" si="58"/>
        <v/>
      </c>
      <c r="F1253" s="309" t="str">
        <f t="shared" si="59"/>
        <v>否</v>
      </c>
      <c r="G1253" s="185" t="str">
        <f t="shared" si="60"/>
        <v>项</v>
      </c>
    </row>
    <row r="1254" ht="36" customHeight="1" spans="1:7">
      <c r="A1254" s="477" t="s">
        <v>2254</v>
      </c>
      <c r="B1254" s="338" t="s">
        <v>2255</v>
      </c>
      <c r="C1254" s="378">
        <v>0</v>
      </c>
      <c r="D1254" s="378">
        <v>0</v>
      </c>
      <c r="E1254" s="342" t="str">
        <f t="shared" si="58"/>
        <v/>
      </c>
      <c r="F1254" s="309" t="str">
        <f t="shared" si="59"/>
        <v>否</v>
      </c>
      <c r="G1254" s="185" t="str">
        <f t="shared" si="60"/>
        <v>项</v>
      </c>
    </row>
    <row r="1255" ht="36" customHeight="1" spans="1:7">
      <c r="A1255" s="477" t="s">
        <v>2256</v>
      </c>
      <c r="B1255" s="338" t="s">
        <v>2257</v>
      </c>
      <c r="C1255" s="378">
        <v>0</v>
      </c>
      <c r="D1255" s="378">
        <v>0</v>
      </c>
      <c r="E1255" s="342" t="str">
        <f t="shared" si="58"/>
        <v/>
      </c>
      <c r="F1255" s="309" t="str">
        <f t="shared" si="59"/>
        <v>否</v>
      </c>
      <c r="G1255" s="185" t="str">
        <f t="shared" si="60"/>
        <v>项</v>
      </c>
    </row>
    <row r="1256" ht="36" customHeight="1" spans="1:7">
      <c r="A1256" s="477" t="s">
        <v>2258</v>
      </c>
      <c r="B1256" s="338" t="s">
        <v>2259</v>
      </c>
      <c r="C1256" s="378">
        <v>0</v>
      </c>
      <c r="D1256" s="378">
        <v>0</v>
      </c>
      <c r="E1256" s="342" t="str">
        <f t="shared" si="58"/>
        <v/>
      </c>
      <c r="F1256" s="309" t="str">
        <f t="shared" si="59"/>
        <v>否</v>
      </c>
      <c r="G1256" s="185" t="str">
        <f t="shared" si="60"/>
        <v>项</v>
      </c>
    </row>
    <row r="1257" ht="36" customHeight="1" spans="1:7">
      <c r="A1257" s="477" t="s">
        <v>2260</v>
      </c>
      <c r="B1257" s="338" t="s">
        <v>2261</v>
      </c>
      <c r="C1257" s="378">
        <v>0</v>
      </c>
      <c r="D1257" s="378">
        <v>0</v>
      </c>
      <c r="E1257" s="342" t="str">
        <f t="shared" si="58"/>
        <v/>
      </c>
      <c r="F1257" s="309" t="str">
        <f t="shared" si="59"/>
        <v>否</v>
      </c>
      <c r="G1257" s="185" t="str">
        <f t="shared" si="60"/>
        <v>项</v>
      </c>
    </row>
    <row r="1258" ht="36" customHeight="1" spans="1:7">
      <c r="A1258" s="477" t="s">
        <v>2262</v>
      </c>
      <c r="B1258" s="338" t="s">
        <v>2263</v>
      </c>
      <c r="C1258" s="378">
        <v>0</v>
      </c>
      <c r="D1258" s="378">
        <v>0</v>
      </c>
      <c r="E1258" s="342" t="str">
        <f t="shared" si="58"/>
        <v/>
      </c>
      <c r="F1258" s="309" t="str">
        <f t="shared" si="59"/>
        <v>否</v>
      </c>
      <c r="G1258" s="185" t="str">
        <f t="shared" si="60"/>
        <v>项</v>
      </c>
    </row>
    <row r="1259" ht="36" customHeight="1" spans="1:7">
      <c r="A1259" s="477" t="s">
        <v>2264</v>
      </c>
      <c r="B1259" s="338" t="s">
        <v>2265</v>
      </c>
      <c r="C1259" s="378">
        <v>0</v>
      </c>
      <c r="D1259" s="378">
        <v>0</v>
      </c>
      <c r="E1259" s="342" t="str">
        <f t="shared" si="58"/>
        <v/>
      </c>
      <c r="F1259" s="309" t="str">
        <f t="shared" si="59"/>
        <v>否</v>
      </c>
      <c r="G1259" s="185" t="str">
        <f t="shared" si="60"/>
        <v>项</v>
      </c>
    </row>
    <row r="1260" ht="36" customHeight="1" spans="1:7">
      <c r="A1260" s="477" t="s">
        <v>2266</v>
      </c>
      <c r="B1260" s="338" t="s">
        <v>2267</v>
      </c>
      <c r="C1260" s="378">
        <v>0</v>
      </c>
      <c r="D1260" s="378">
        <v>0</v>
      </c>
      <c r="E1260" s="342" t="str">
        <f t="shared" si="58"/>
        <v/>
      </c>
      <c r="F1260" s="309" t="str">
        <f t="shared" si="59"/>
        <v>否</v>
      </c>
      <c r="G1260" s="185" t="str">
        <f t="shared" si="60"/>
        <v>项</v>
      </c>
    </row>
    <row r="1261" ht="36" customHeight="1" spans="1:7">
      <c r="A1261" s="477" t="s">
        <v>2268</v>
      </c>
      <c r="B1261" s="338" t="s">
        <v>161</v>
      </c>
      <c r="C1261" s="378"/>
      <c r="D1261" s="378"/>
      <c r="E1261" s="342"/>
      <c r="F1261" s="309" t="str">
        <f t="shared" si="59"/>
        <v>否</v>
      </c>
      <c r="G1261" s="185" t="str">
        <f t="shared" si="60"/>
        <v>项</v>
      </c>
    </row>
    <row r="1262" ht="36" customHeight="1" spans="1:7">
      <c r="A1262" s="477" t="s">
        <v>2269</v>
      </c>
      <c r="B1262" s="338" t="s">
        <v>2270</v>
      </c>
      <c r="C1262" s="378"/>
      <c r="D1262" s="378"/>
      <c r="E1262" s="342"/>
      <c r="F1262" s="309" t="str">
        <f t="shared" si="59"/>
        <v>否</v>
      </c>
      <c r="G1262" s="185" t="str">
        <f t="shared" si="60"/>
        <v>项</v>
      </c>
    </row>
    <row r="1263" ht="36" customHeight="1" spans="1:7">
      <c r="A1263" s="476" t="s">
        <v>2271</v>
      </c>
      <c r="B1263" s="334" t="s">
        <v>2272</v>
      </c>
      <c r="C1263" s="374">
        <f>SUM(C1264:C1268)</f>
        <v>0</v>
      </c>
      <c r="D1263" s="374">
        <f>SUM(D1264:D1268)</f>
        <v>0</v>
      </c>
      <c r="E1263" s="347" t="str">
        <f t="shared" si="58"/>
        <v/>
      </c>
      <c r="F1263" s="309" t="str">
        <f t="shared" si="59"/>
        <v>否</v>
      </c>
      <c r="G1263" s="185" t="str">
        <f t="shared" si="60"/>
        <v>款</v>
      </c>
    </row>
    <row r="1264" ht="36" customHeight="1" spans="1:7">
      <c r="A1264" s="477" t="s">
        <v>2273</v>
      </c>
      <c r="B1264" s="338" t="s">
        <v>2274</v>
      </c>
      <c r="C1264" s="378">
        <v>0</v>
      </c>
      <c r="D1264" s="378">
        <v>0</v>
      </c>
      <c r="E1264" s="342" t="str">
        <f t="shared" si="58"/>
        <v/>
      </c>
      <c r="F1264" s="309" t="str">
        <f t="shared" si="59"/>
        <v>否</v>
      </c>
      <c r="G1264" s="185" t="str">
        <f t="shared" si="60"/>
        <v>项</v>
      </c>
    </row>
    <row r="1265" ht="36" customHeight="1" spans="1:7">
      <c r="A1265" s="477" t="s">
        <v>2275</v>
      </c>
      <c r="B1265" s="338" t="s">
        <v>2276</v>
      </c>
      <c r="C1265" s="378">
        <v>0</v>
      </c>
      <c r="D1265" s="378">
        <v>0</v>
      </c>
      <c r="E1265" s="342" t="str">
        <f t="shared" si="58"/>
        <v/>
      </c>
      <c r="F1265" s="309" t="str">
        <f t="shared" si="59"/>
        <v>否</v>
      </c>
      <c r="G1265" s="185" t="str">
        <f t="shared" si="60"/>
        <v>项</v>
      </c>
    </row>
    <row r="1266" ht="36" customHeight="1" spans="1:7">
      <c r="A1266" s="477" t="s">
        <v>2277</v>
      </c>
      <c r="B1266" s="338" t="s">
        <v>2278</v>
      </c>
      <c r="C1266" s="378">
        <v>0</v>
      </c>
      <c r="D1266" s="378">
        <v>0</v>
      </c>
      <c r="E1266" s="342" t="str">
        <f t="shared" si="58"/>
        <v/>
      </c>
      <c r="F1266" s="309" t="str">
        <f t="shared" si="59"/>
        <v>否</v>
      </c>
      <c r="G1266" s="185" t="str">
        <f t="shared" si="60"/>
        <v>项</v>
      </c>
    </row>
    <row r="1267" ht="36" customHeight="1" spans="1:7">
      <c r="A1267" s="479">
        <v>2220305</v>
      </c>
      <c r="B1267" s="495" t="s">
        <v>2279</v>
      </c>
      <c r="C1267" s="378">
        <v>0</v>
      </c>
      <c r="D1267" s="378">
        <v>0</v>
      </c>
      <c r="E1267" s="342" t="str">
        <f t="shared" si="58"/>
        <v/>
      </c>
      <c r="F1267" s="309" t="str">
        <f t="shared" si="59"/>
        <v>否</v>
      </c>
      <c r="G1267" s="185" t="str">
        <f t="shared" si="60"/>
        <v>项</v>
      </c>
    </row>
    <row r="1268" ht="36" customHeight="1" spans="1:7">
      <c r="A1268" s="477" t="s">
        <v>2280</v>
      </c>
      <c r="B1268" s="338" t="s">
        <v>2281</v>
      </c>
      <c r="C1268" s="378">
        <v>0</v>
      </c>
      <c r="D1268" s="378">
        <v>0</v>
      </c>
      <c r="E1268" s="342" t="str">
        <f t="shared" si="58"/>
        <v/>
      </c>
      <c r="F1268" s="309" t="str">
        <f t="shared" si="59"/>
        <v>否</v>
      </c>
      <c r="G1268" s="185" t="str">
        <f t="shared" si="60"/>
        <v>项</v>
      </c>
    </row>
    <row r="1269" ht="36" customHeight="1" spans="1:7">
      <c r="A1269" s="476" t="s">
        <v>2282</v>
      </c>
      <c r="B1269" s="334" t="s">
        <v>2283</v>
      </c>
      <c r="C1269" s="374">
        <v>74</v>
      </c>
      <c r="D1269" s="374">
        <v>94</v>
      </c>
      <c r="E1269" s="347">
        <v>0.27</v>
      </c>
      <c r="F1269" s="309" t="str">
        <f t="shared" si="59"/>
        <v>是</v>
      </c>
      <c r="G1269" s="185" t="str">
        <f t="shared" si="60"/>
        <v>款</v>
      </c>
    </row>
    <row r="1270" ht="36" customHeight="1" spans="1:7">
      <c r="A1270" s="477" t="s">
        <v>2284</v>
      </c>
      <c r="B1270" s="338" t="s">
        <v>2285</v>
      </c>
      <c r="C1270" s="378">
        <v>74</v>
      </c>
      <c r="D1270" s="378">
        <v>0</v>
      </c>
      <c r="E1270" s="342">
        <v>-1</v>
      </c>
      <c r="F1270" s="309" t="str">
        <f t="shared" si="59"/>
        <v>是</v>
      </c>
      <c r="G1270" s="185" t="str">
        <f t="shared" si="60"/>
        <v>项</v>
      </c>
    </row>
    <row r="1271" ht="36" customHeight="1" spans="1:7">
      <c r="A1271" s="477" t="s">
        <v>2286</v>
      </c>
      <c r="B1271" s="338" t="s">
        <v>2287</v>
      </c>
      <c r="C1271" s="378">
        <v>0</v>
      </c>
      <c r="D1271" s="378">
        <v>94</v>
      </c>
      <c r="E1271" s="342" t="str">
        <f t="shared" si="58"/>
        <v/>
      </c>
      <c r="F1271" s="309" t="str">
        <f t="shared" si="59"/>
        <v>是</v>
      </c>
      <c r="G1271" s="185" t="str">
        <f t="shared" si="60"/>
        <v>项</v>
      </c>
    </row>
    <row r="1272" ht="36" customHeight="1" spans="1:7">
      <c r="A1272" s="477" t="s">
        <v>2288</v>
      </c>
      <c r="B1272" s="338" t="s">
        <v>2289</v>
      </c>
      <c r="C1272" s="378">
        <v>0</v>
      </c>
      <c r="D1272" s="378">
        <v>0</v>
      </c>
      <c r="E1272" s="342" t="str">
        <f t="shared" si="58"/>
        <v/>
      </c>
      <c r="F1272" s="309" t="str">
        <f t="shared" si="59"/>
        <v>否</v>
      </c>
      <c r="G1272" s="185" t="str">
        <f t="shared" si="60"/>
        <v>项</v>
      </c>
    </row>
    <row r="1273" ht="36" customHeight="1" spans="1:7">
      <c r="A1273" s="477" t="s">
        <v>2290</v>
      </c>
      <c r="B1273" s="338" t="s">
        <v>2291</v>
      </c>
      <c r="C1273" s="378">
        <v>0</v>
      </c>
      <c r="D1273" s="378">
        <v>0</v>
      </c>
      <c r="E1273" s="342" t="str">
        <f t="shared" si="58"/>
        <v/>
      </c>
      <c r="F1273" s="309" t="str">
        <f t="shared" si="59"/>
        <v>否</v>
      </c>
      <c r="G1273" s="185" t="str">
        <f t="shared" si="60"/>
        <v>项</v>
      </c>
    </row>
    <row r="1274" ht="36" customHeight="1" spans="1:7">
      <c r="A1274" s="477" t="s">
        <v>2292</v>
      </c>
      <c r="B1274" s="338" t="s">
        <v>2293</v>
      </c>
      <c r="C1274" s="378">
        <v>0</v>
      </c>
      <c r="D1274" s="378">
        <v>0</v>
      </c>
      <c r="E1274" s="342" t="str">
        <f t="shared" si="58"/>
        <v/>
      </c>
      <c r="F1274" s="309" t="str">
        <f t="shared" si="59"/>
        <v>否</v>
      </c>
      <c r="G1274" s="185" t="str">
        <f t="shared" si="60"/>
        <v>项</v>
      </c>
    </row>
    <row r="1275" ht="36" customHeight="1" spans="1:7">
      <c r="A1275" s="476" t="s">
        <v>2294</v>
      </c>
      <c r="B1275" s="334" t="s">
        <v>2295</v>
      </c>
      <c r="C1275" s="374">
        <v>143</v>
      </c>
      <c r="D1275" s="374">
        <v>150</v>
      </c>
      <c r="E1275" s="347">
        <v>0.049</v>
      </c>
      <c r="F1275" s="309" t="str">
        <f t="shared" si="59"/>
        <v>是</v>
      </c>
      <c r="G1275" s="185" t="str">
        <f t="shared" si="60"/>
        <v>款</v>
      </c>
    </row>
    <row r="1276" ht="36" customHeight="1" spans="1:7">
      <c r="A1276" s="477" t="s">
        <v>2296</v>
      </c>
      <c r="B1276" s="338" t="s">
        <v>2297</v>
      </c>
      <c r="C1276" s="378">
        <v>0</v>
      </c>
      <c r="D1276" s="378">
        <v>0</v>
      </c>
      <c r="E1276" s="342" t="str">
        <f t="shared" si="58"/>
        <v/>
      </c>
      <c r="F1276" s="309" t="str">
        <f t="shared" si="59"/>
        <v>否</v>
      </c>
      <c r="G1276" s="185" t="str">
        <f t="shared" si="60"/>
        <v>项</v>
      </c>
    </row>
    <row r="1277" ht="36" customHeight="1" spans="1:7">
      <c r="A1277" s="477" t="s">
        <v>2298</v>
      </c>
      <c r="B1277" s="338" t="s">
        <v>2299</v>
      </c>
      <c r="C1277" s="378">
        <v>0</v>
      </c>
      <c r="D1277" s="378">
        <v>0</v>
      </c>
      <c r="E1277" s="342" t="str">
        <f t="shared" si="58"/>
        <v/>
      </c>
      <c r="F1277" s="309" t="str">
        <f t="shared" si="59"/>
        <v>否</v>
      </c>
      <c r="G1277" s="185" t="str">
        <f t="shared" si="60"/>
        <v>项</v>
      </c>
    </row>
    <row r="1278" ht="36" customHeight="1" spans="1:7">
      <c r="A1278" s="477" t="s">
        <v>2300</v>
      </c>
      <c r="B1278" s="338" t="s">
        <v>2301</v>
      </c>
      <c r="C1278" s="378">
        <v>0</v>
      </c>
      <c r="D1278" s="378">
        <v>0</v>
      </c>
      <c r="E1278" s="342" t="str">
        <f t="shared" si="58"/>
        <v/>
      </c>
      <c r="F1278" s="309" t="str">
        <f t="shared" si="59"/>
        <v>否</v>
      </c>
      <c r="G1278" s="185" t="str">
        <f t="shared" si="60"/>
        <v>项</v>
      </c>
    </row>
    <row r="1279" ht="36" customHeight="1" spans="1:7">
      <c r="A1279" s="477" t="s">
        <v>2302</v>
      </c>
      <c r="B1279" s="338" t="s">
        <v>2303</v>
      </c>
      <c r="C1279" s="378">
        <v>0</v>
      </c>
      <c r="D1279" s="378">
        <v>0</v>
      </c>
      <c r="E1279" s="342" t="str">
        <f t="shared" si="58"/>
        <v/>
      </c>
      <c r="F1279" s="309" t="str">
        <f t="shared" si="59"/>
        <v>否</v>
      </c>
      <c r="G1279" s="185" t="str">
        <f t="shared" si="60"/>
        <v>项</v>
      </c>
    </row>
    <row r="1280" ht="36" customHeight="1" spans="1:7">
      <c r="A1280" s="477" t="s">
        <v>2304</v>
      </c>
      <c r="B1280" s="338" t="s">
        <v>2305</v>
      </c>
      <c r="C1280" s="378">
        <v>0</v>
      </c>
      <c r="D1280" s="378">
        <v>0</v>
      </c>
      <c r="E1280" s="342" t="str">
        <f t="shared" si="58"/>
        <v/>
      </c>
      <c r="F1280" s="309" t="str">
        <f t="shared" si="59"/>
        <v>否</v>
      </c>
      <c r="G1280" s="185" t="str">
        <f t="shared" si="60"/>
        <v>项</v>
      </c>
    </row>
    <row r="1281" ht="36" customHeight="1" spans="1:7">
      <c r="A1281" s="477" t="s">
        <v>2306</v>
      </c>
      <c r="B1281" s="338" t="s">
        <v>2307</v>
      </c>
      <c r="C1281" s="378">
        <v>0</v>
      </c>
      <c r="D1281" s="378">
        <v>0</v>
      </c>
      <c r="E1281" s="342" t="str">
        <f t="shared" si="58"/>
        <v/>
      </c>
      <c r="F1281" s="309" t="str">
        <f t="shared" si="59"/>
        <v>否</v>
      </c>
      <c r="G1281" s="185" t="str">
        <f t="shared" si="60"/>
        <v>项</v>
      </c>
    </row>
    <row r="1282" ht="36" customHeight="1" spans="1:7">
      <c r="A1282" s="477" t="s">
        <v>2308</v>
      </c>
      <c r="B1282" s="338" t="s">
        <v>2309</v>
      </c>
      <c r="C1282" s="378">
        <v>0</v>
      </c>
      <c r="D1282" s="378">
        <v>0</v>
      </c>
      <c r="E1282" s="342" t="str">
        <f t="shared" si="58"/>
        <v/>
      </c>
      <c r="F1282" s="309" t="str">
        <f t="shared" si="59"/>
        <v>否</v>
      </c>
      <c r="G1282" s="185" t="str">
        <f t="shared" si="60"/>
        <v>项</v>
      </c>
    </row>
    <row r="1283" ht="36" customHeight="1" spans="1:7">
      <c r="A1283" s="477" t="s">
        <v>2310</v>
      </c>
      <c r="B1283" s="338" t="s">
        <v>2311</v>
      </c>
      <c r="C1283" s="378"/>
      <c r="D1283" s="378"/>
      <c r="E1283" s="342"/>
      <c r="F1283" s="309" t="str">
        <f t="shared" si="59"/>
        <v>否</v>
      </c>
      <c r="G1283" s="185" t="str">
        <f t="shared" si="60"/>
        <v>项</v>
      </c>
    </row>
    <row r="1284" ht="36" customHeight="1" spans="1:7">
      <c r="A1284" s="477" t="s">
        <v>2312</v>
      </c>
      <c r="B1284" s="338" t="s">
        <v>2313</v>
      </c>
      <c r="C1284" s="378"/>
      <c r="D1284" s="378"/>
      <c r="E1284" s="342"/>
      <c r="F1284" s="309" t="str">
        <f t="shared" si="59"/>
        <v>否</v>
      </c>
      <c r="G1284" s="185" t="str">
        <f t="shared" si="60"/>
        <v>项</v>
      </c>
    </row>
    <row r="1285" ht="36" customHeight="1" spans="1:7">
      <c r="A1285" s="477" t="s">
        <v>2314</v>
      </c>
      <c r="B1285" s="338" t="s">
        <v>2315</v>
      </c>
      <c r="C1285" s="378">
        <v>0</v>
      </c>
      <c r="D1285" s="378">
        <v>0</v>
      </c>
      <c r="E1285" s="342" t="str">
        <f t="shared" si="58"/>
        <v/>
      </c>
      <c r="F1285" s="309" t="str">
        <f t="shared" si="59"/>
        <v>否</v>
      </c>
      <c r="G1285" s="185" t="str">
        <f t="shared" si="60"/>
        <v>项</v>
      </c>
    </row>
    <row r="1286" ht="36" customHeight="1" spans="1:7">
      <c r="A1286" s="340">
        <v>2220511</v>
      </c>
      <c r="B1286" s="338" t="s">
        <v>2316</v>
      </c>
      <c r="C1286" s="378">
        <v>143</v>
      </c>
      <c r="D1286" s="378">
        <v>150</v>
      </c>
      <c r="E1286" s="342">
        <v>0.049</v>
      </c>
      <c r="F1286" s="309" t="str">
        <f t="shared" si="59"/>
        <v>是</v>
      </c>
      <c r="G1286" s="185" t="str">
        <f t="shared" si="60"/>
        <v>项</v>
      </c>
    </row>
    <row r="1287" ht="36" customHeight="1" spans="1:7">
      <c r="A1287" s="477" t="s">
        <v>2317</v>
      </c>
      <c r="B1287" s="338" t="s">
        <v>2318</v>
      </c>
      <c r="C1287" s="378">
        <v>0</v>
      </c>
      <c r="D1287" s="378">
        <v>0</v>
      </c>
      <c r="E1287" s="342" t="str">
        <f t="shared" si="58"/>
        <v/>
      </c>
      <c r="F1287" s="309" t="str">
        <f t="shared" si="59"/>
        <v>否</v>
      </c>
      <c r="G1287" s="185" t="str">
        <f t="shared" si="60"/>
        <v>项</v>
      </c>
    </row>
    <row r="1288" ht="36" customHeight="1" spans="1:7">
      <c r="A1288" s="476" t="s">
        <v>2319</v>
      </c>
      <c r="B1288" s="482" t="s">
        <v>532</v>
      </c>
      <c r="C1288" s="496"/>
      <c r="D1288" s="496"/>
      <c r="E1288" s="347"/>
      <c r="F1288" s="309" t="str">
        <f t="shared" si="59"/>
        <v>否</v>
      </c>
      <c r="G1288" s="185" t="str">
        <f t="shared" si="60"/>
        <v>项</v>
      </c>
    </row>
    <row r="1289" ht="36" customHeight="1" spans="1:7">
      <c r="A1289" s="476" t="s">
        <v>113</v>
      </c>
      <c r="B1289" s="334" t="s">
        <v>114</v>
      </c>
      <c r="C1289" s="374">
        <v>1895</v>
      </c>
      <c r="D1289" s="374">
        <v>2000</v>
      </c>
      <c r="E1289" s="347">
        <v>0.055</v>
      </c>
      <c r="F1289" s="309" t="str">
        <f t="shared" si="59"/>
        <v>是</v>
      </c>
      <c r="G1289" s="185" t="str">
        <f t="shared" si="60"/>
        <v>类</v>
      </c>
    </row>
    <row r="1290" ht="36" customHeight="1" spans="1:7">
      <c r="A1290" s="476" t="s">
        <v>2320</v>
      </c>
      <c r="B1290" s="334" t="s">
        <v>2321</v>
      </c>
      <c r="C1290" s="374">
        <v>575</v>
      </c>
      <c r="D1290" s="374">
        <v>586</v>
      </c>
      <c r="E1290" s="347">
        <v>0.019</v>
      </c>
      <c r="F1290" s="309" t="str">
        <f t="shared" si="59"/>
        <v>是</v>
      </c>
      <c r="G1290" s="185" t="str">
        <f t="shared" si="60"/>
        <v>款</v>
      </c>
    </row>
    <row r="1291" ht="36" customHeight="1" spans="1:7">
      <c r="A1291" s="477" t="s">
        <v>2322</v>
      </c>
      <c r="B1291" s="338" t="s">
        <v>143</v>
      </c>
      <c r="C1291" s="378">
        <v>366</v>
      </c>
      <c r="D1291" s="378">
        <v>365</v>
      </c>
      <c r="E1291" s="342">
        <v>-0.003</v>
      </c>
      <c r="F1291" s="309" t="str">
        <f t="shared" si="59"/>
        <v>是</v>
      </c>
      <c r="G1291" s="185" t="str">
        <f t="shared" si="60"/>
        <v>项</v>
      </c>
    </row>
    <row r="1292" ht="36" customHeight="1" spans="1:7">
      <c r="A1292" s="477" t="s">
        <v>2323</v>
      </c>
      <c r="B1292" s="338" t="s">
        <v>145</v>
      </c>
      <c r="C1292" s="378">
        <v>0</v>
      </c>
      <c r="D1292" s="378">
        <v>0</v>
      </c>
      <c r="E1292" s="342" t="str">
        <f t="shared" ref="E1292:E1298" si="61">IF(C1292&gt;0,D1292/C1292-1,IF(C1292&lt;0,-(D1292/C1292-1),""))</f>
        <v/>
      </c>
      <c r="F1292" s="309" t="str">
        <f t="shared" ref="F1292:F1355" si="62">IF(LEN(A1292)=3,"是",IF(B1292&lt;&gt;"",IF(SUM(C1292:D1292)&lt;&gt;0,"是","否"),"是"))</f>
        <v>否</v>
      </c>
      <c r="G1292" s="185" t="str">
        <f t="shared" ref="G1292:G1355" si="63">IF(LEN(A1292)=3,"类",IF(LEN(A1292)=5,"款","项"))</f>
        <v>项</v>
      </c>
    </row>
    <row r="1293" ht="36" customHeight="1" spans="1:7">
      <c r="A1293" s="477" t="s">
        <v>2324</v>
      </c>
      <c r="B1293" s="338" t="s">
        <v>147</v>
      </c>
      <c r="C1293" s="378">
        <v>0</v>
      </c>
      <c r="D1293" s="378">
        <v>0</v>
      </c>
      <c r="E1293" s="342" t="str">
        <f t="shared" si="61"/>
        <v/>
      </c>
      <c r="F1293" s="309" t="str">
        <f t="shared" si="62"/>
        <v>否</v>
      </c>
      <c r="G1293" s="185" t="str">
        <f t="shared" si="63"/>
        <v>项</v>
      </c>
    </row>
    <row r="1294" ht="36" customHeight="1" spans="1:7">
      <c r="A1294" s="477" t="s">
        <v>2325</v>
      </c>
      <c r="B1294" s="338" t="s">
        <v>2326</v>
      </c>
      <c r="C1294" s="378">
        <v>0</v>
      </c>
      <c r="D1294" s="378">
        <v>0</v>
      </c>
      <c r="E1294" s="342" t="str">
        <f t="shared" si="61"/>
        <v/>
      </c>
      <c r="F1294" s="309" t="str">
        <f t="shared" si="62"/>
        <v>否</v>
      </c>
      <c r="G1294" s="185" t="str">
        <f t="shared" si="63"/>
        <v>项</v>
      </c>
    </row>
    <row r="1295" ht="36" customHeight="1" spans="1:7">
      <c r="A1295" s="477" t="s">
        <v>2327</v>
      </c>
      <c r="B1295" s="338" t="s">
        <v>2328</v>
      </c>
      <c r="C1295" s="378">
        <v>0</v>
      </c>
      <c r="D1295" s="378">
        <v>0</v>
      </c>
      <c r="E1295" s="342" t="str">
        <f t="shared" si="61"/>
        <v/>
      </c>
      <c r="F1295" s="309" t="str">
        <f t="shared" si="62"/>
        <v>否</v>
      </c>
      <c r="G1295" s="185" t="str">
        <f t="shared" si="63"/>
        <v>项</v>
      </c>
    </row>
    <row r="1296" ht="36" customHeight="1" spans="1:7">
      <c r="A1296" s="477" t="s">
        <v>2329</v>
      </c>
      <c r="B1296" s="338" t="s">
        <v>2330</v>
      </c>
      <c r="C1296" s="378">
        <v>0</v>
      </c>
      <c r="D1296" s="378">
        <v>0</v>
      </c>
      <c r="E1296" s="342" t="str">
        <f t="shared" si="61"/>
        <v/>
      </c>
      <c r="F1296" s="309" t="str">
        <f t="shared" si="62"/>
        <v>否</v>
      </c>
      <c r="G1296" s="185" t="str">
        <f t="shared" si="63"/>
        <v>项</v>
      </c>
    </row>
    <row r="1297" ht="36" customHeight="1" spans="1:7">
      <c r="A1297" s="477" t="s">
        <v>2331</v>
      </c>
      <c r="B1297" s="338" t="s">
        <v>2332</v>
      </c>
      <c r="C1297" s="378">
        <v>0</v>
      </c>
      <c r="D1297" s="378">
        <v>0</v>
      </c>
      <c r="E1297" s="342" t="str">
        <f t="shared" si="61"/>
        <v/>
      </c>
      <c r="F1297" s="309" t="str">
        <f t="shared" si="62"/>
        <v>否</v>
      </c>
      <c r="G1297" s="185" t="str">
        <f t="shared" si="63"/>
        <v>项</v>
      </c>
    </row>
    <row r="1298" ht="36" customHeight="1" spans="1:7">
      <c r="A1298" s="477" t="s">
        <v>2333</v>
      </c>
      <c r="B1298" s="338" t="s">
        <v>2334</v>
      </c>
      <c r="C1298" s="378">
        <v>0</v>
      </c>
      <c r="D1298" s="378">
        <v>0</v>
      </c>
      <c r="E1298" s="342" t="str">
        <f t="shared" si="61"/>
        <v/>
      </c>
      <c r="F1298" s="309" t="str">
        <f t="shared" si="62"/>
        <v>否</v>
      </c>
      <c r="G1298" s="185" t="str">
        <f t="shared" si="63"/>
        <v>项</v>
      </c>
    </row>
    <row r="1299" ht="36" customHeight="1" spans="1:7">
      <c r="A1299" s="477" t="s">
        <v>2335</v>
      </c>
      <c r="B1299" s="338" t="s">
        <v>2336</v>
      </c>
      <c r="C1299" s="378"/>
      <c r="D1299" s="378"/>
      <c r="E1299" s="342"/>
      <c r="F1299" s="309" t="str">
        <f t="shared" si="62"/>
        <v>否</v>
      </c>
      <c r="G1299" s="185" t="str">
        <f t="shared" si="63"/>
        <v>项</v>
      </c>
    </row>
    <row r="1300" ht="36" customHeight="1" spans="1:7">
      <c r="A1300" s="477" t="s">
        <v>2337</v>
      </c>
      <c r="B1300" s="338" t="s">
        <v>161</v>
      </c>
      <c r="C1300" s="378">
        <v>209</v>
      </c>
      <c r="D1300" s="378">
        <v>221</v>
      </c>
      <c r="E1300" s="342">
        <v>0.057</v>
      </c>
      <c r="F1300" s="309" t="str">
        <f t="shared" si="62"/>
        <v>是</v>
      </c>
      <c r="G1300" s="185" t="str">
        <f t="shared" si="63"/>
        <v>项</v>
      </c>
    </row>
    <row r="1301" ht="36" customHeight="1" spans="1:7">
      <c r="A1301" s="477" t="s">
        <v>2338</v>
      </c>
      <c r="B1301" s="338" t="s">
        <v>2339</v>
      </c>
      <c r="C1301" s="378">
        <v>0</v>
      </c>
      <c r="D1301" s="378">
        <v>0</v>
      </c>
      <c r="E1301" s="342" t="str">
        <f>IF(C1301&gt;0,D1301/C1301-1,IF(C1301&lt;0,-(D1301/C1301-1),""))</f>
        <v/>
      </c>
      <c r="F1301" s="309" t="str">
        <f t="shared" si="62"/>
        <v>否</v>
      </c>
      <c r="G1301" s="185" t="str">
        <f t="shared" si="63"/>
        <v>项</v>
      </c>
    </row>
    <row r="1302" ht="36" customHeight="1" spans="1:7">
      <c r="A1302" s="476" t="s">
        <v>2340</v>
      </c>
      <c r="B1302" s="334" t="s">
        <v>2341</v>
      </c>
      <c r="C1302" s="374">
        <v>467</v>
      </c>
      <c r="D1302" s="374">
        <v>561</v>
      </c>
      <c r="E1302" s="347">
        <v>0.201</v>
      </c>
      <c r="F1302" s="309" t="str">
        <f t="shared" si="62"/>
        <v>是</v>
      </c>
      <c r="G1302" s="185" t="str">
        <f t="shared" si="63"/>
        <v>款</v>
      </c>
    </row>
    <row r="1303" ht="36" customHeight="1" spans="1:7">
      <c r="A1303" s="477" t="s">
        <v>2342</v>
      </c>
      <c r="B1303" s="338" t="s">
        <v>143</v>
      </c>
      <c r="C1303" s="378">
        <v>436</v>
      </c>
      <c r="D1303" s="378">
        <v>516</v>
      </c>
      <c r="E1303" s="342">
        <v>0.183</v>
      </c>
      <c r="F1303" s="309" t="str">
        <f t="shared" si="62"/>
        <v>是</v>
      </c>
      <c r="G1303" s="185" t="str">
        <f t="shared" si="63"/>
        <v>项</v>
      </c>
    </row>
    <row r="1304" ht="36" customHeight="1" spans="1:7">
      <c r="A1304" s="477" t="s">
        <v>2343</v>
      </c>
      <c r="B1304" s="338" t="s">
        <v>145</v>
      </c>
      <c r="C1304" s="378">
        <v>0</v>
      </c>
      <c r="D1304" s="378">
        <v>0</v>
      </c>
      <c r="E1304" s="342" t="str">
        <f>IF(C1304&gt;0,D1304/C1304-1,IF(C1304&lt;0,-(D1304/C1304-1),""))</f>
        <v/>
      </c>
      <c r="F1304" s="309" t="str">
        <f t="shared" si="62"/>
        <v>否</v>
      </c>
      <c r="G1304" s="185" t="str">
        <f t="shared" si="63"/>
        <v>项</v>
      </c>
    </row>
    <row r="1305" ht="36" customHeight="1" spans="1:7">
      <c r="A1305" s="477" t="s">
        <v>2344</v>
      </c>
      <c r="B1305" s="338" t="s">
        <v>147</v>
      </c>
      <c r="C1305" s="378">
        <v>0</v>
      </c>
      <c r="D1305" s="378">
        <v>0</v>
      </c>
      <c r="E1305" s="342" t="str">
        <f>IF(C1305&gt;0,D1305/C1305-1,IF(C1305&lt;0,-(D1305/C1305-1),""))</f>
        <v/>
      </c>
      <c r="F1305" s="309" t="str">
        <f t="shared" si="62"/>
        <v>否</v>
      </c>
      <c r="G1305" s="185" t="str">
        <f t="shared" si="63"/>
        <v>项</v>
      </c>
    </row>
    <row r="1306" ht="36" customHeight="1" spans="1:7">
      <c r="A1306" s="477" t="s">
        <v>2345</v>
      </c>
      <c r="B1306" s="338" t="s">
        <v>2346</v>
      </c>
      <c r="C1306" s="378">
        <v>31</v>
      </c>
      <c r="D1306" s="378">
        <v>45</v>
      </c>
      <c r="E1306" s="342">
        <v>0.452</v>
      </c>
      <c r="F1306" s="309" t="str">
        <f t="shared" si="62"/>
        <v>是</v>
      </c>
      <c r="G1306" s="185" t="str">
        <f t="shared" si="63"/>
        <v>项</v>
      </c>
    </row>
    <row r="1307" ht="36" customHeight="1" spans="1:7">
      <c r="A1307" s="477" t="s">
        <v>2347</v>
      </c>
      <c r="B1307" s="338" t="s">
        <v>2348</v>
      </c>
      <c r="C1307" s="378">
        <v>0</v>
      </c>
      <c r="D1307" s="378">
        <v>0</v>
      </c>
      <c r="E1307" s="342" t="str">
        <f>IF(C1307&gt;0,D1307/C1307-1,IF(C1307&lt;0,-(D1307/C1307-1),""))</f>
        <v/>
      </c>
      <c r="F1307" s="309" t="str">
        <f t="shared" si="62"/>
        <v>否</v>
      </c>
      <c r="G1307" s="185" t="str">
        <f t="shared" si="63"/>
        <v>项</v>
      </c>
    </row>
    <row r="1308" ht="36" customHeight="1" spans="1:7">
      <c r="A1308" s="476" t="s">
        <v>2349</v>
      </c>
      <c r="B1308" s="334" t="s">
        <v>2350</v>
      </c>
      <c r="C1308" s="374"/>
      <c r="D1308" s="374"/>
      <c r="E1308" s="347"/>
      <c r="F1308" s="309" t="str">
        <f t="shared" si="62"/>
        <v>否</v>
      </c>
      <c r="G1308" s="185" t="str">
        <f t="shared" si="63"/>
        <v>款</v>
      </c>
    </row>
    <row r="1309" ht="36" customHeight="1" spans="1:7">
      <c r="A1309" s="477" t="s">
        <v>2351</v>
      </c>
      <c r="B1309" s="338" t="s">
        <v>143</v>
      </c>
      <c r="C1309" s="378"/>
      <c r="D1309" s="378"/>
      <c r="E1309" s="342"/>
      <c r="F1309" s="309" t="str">
        <f t="shared" si="62"/>
        <v>否</v>
      </c>
      <c r="G1309" s="185" t="str">
        <f t="shared" si="63"/>
        <v>项</v>
      </c>
    </row>
    <row r="1310" ht="36" customHeight="1" spans="1:7">
      <c r="A1310" s="477" t="s">
        <v>2352</v>
      </c>
      <c r="B1310" s="338" t="s">
        <v>145</v>
      </c>
      <c r="C1310" s="378">
        <v>0</v>
      </c>
      <c r="D1310" s="378">
        <v>0</v>
      </c>
      <c r="E1310" s="342" t="str">
        <f>IF(C1310&gt;0,D1310/C1310-1,IF(C1310&lt;0,-(D1310/C1310-1),""))</f>
        <v/>
      </c>
      <c r="F1310" s="309" t="str">
        <f t="shared" si="62"/>
        <v>否</v>
      </c>
      <c r="G1310" s="185" t="str">
        <f t="shared" si="63"/>
        <v>项</v>
      </c>
    </row>
    <row r="1311" ht="36" customHeight="1" spans="1:7">
      <c r="A1311" s="477" t="s">
        <v>2353</v>
      </c>
      <c r="B1311" s="338" t="s">
        <v>147</v>
      </c>
      <c r="C1311" s="378">
        <v>0</v>
      </c>
      <c r="D1311" s="378">
        <v>0</v>
      </c>
      <c r="E1311" s="342" t="str">
        <f>IF(C1311&gt;0,D1311/C1311-1,IF(C1311&lt;0,-(D1311/C1311-1),""))</f>
        <v/>
      </c>
      <c r="F1311" s="309" t="str">
        <f t="shared" si="62"/>
        <v>否</v>
      </c>
      <c r="G1311" s="185" t="str">
        <f t="shared" si="63"/>
        <v>项</v>
      </c>
    </row>
    <row r="1312" ht="36" customHeight="1" spans="1:7">
      <c r="A1312" s="477" t="s">
        <v>2354</v>
      </c>
      <c r="B1312" s="338" t="s">
        <v>2355</v>
      </c>
      <c r="C1312" s="378"/>
      <c r="D1312" s="378"/>
      <c r="E1312" s="342"/>
      <c r="F1312" s="309" t="str">
        <f t="shared" si="62"/>
        <v>否</v>
      </c>
      <c r="G1312" s="185" t="str">
        <f t="shared" si="63"/>
        <v>项</v>
      </c>
    </row>
    <row r="1313" ht="36" customHeight="1" spans="1:7">
      <c r="A1313" s="477" t="s">
        <v>2356</v>
      </c>
      <c r="B1313" s="338" t="s">
        <v>2357</v>
      </c>
      <c r="C1313" s="378"/>
      <c r="D1313" s="378"/>
      <c r="E1313" s="342"/>
      <c r="F1313" s="309" t="str">
        <f t="shared" si="62"/>
        <v>否</v>
      </c>
      <c r="G1313" s="185" t="str">
        <f t="shared" si="63"/>
        <v>项</v>
      </c>
    </row>
    <row r="1314" ht="36" customHeight="1" spans="1:7">
      <c r="A1314" s="476" t="s">
        <v>2358</v>
      </c>
      <c r="B1314" s="334" t="s">
        <v>2359</v>
      </c>
      <c r="C1314" s="374"/>
      <c r="D1314" s="374"/>
      <c r="E1314" s="347"/>
      <c r="F1314" s="309" t="str">
        <f t="shared" si="62"/>
        <v>否</v>
      </c>
      <c r="G1314" s="185" t="str">
        <f t="shared" si="63"/>
        <v>款</v>
      </c>
    </row>
    <row r="1315" ht="36" customHeight="1" spans="1:7">
      <c r="A1315" s="477" t="s">
        <v>2360</v>
      </c>
      <c r="B1315" s="338" t="s">
        <v>143</v>
      </c>
      <c r="C1315" s="378">
        <v>0</v>
      </c>
      <c r="D1315" s="378">
        <v>0</v>
      </c>
      <c r="E1315" s="342" t="str">
        <f>IF(C1315&gt;0,D1315/C1315-1,IF(C1315&lt;0,-(D1315/C1315-1),""))</f>
        <v/>
      </c>
      <c r="F1315" s="309" t="str">
        <f t="shared" si="62"/>
        <v>否</v>
      </c>
      <c r="G1315" s="185" t="str">
        <f t="shared" si="63"/>
        <v>项</v>
      </c>
    </row>
    <row r="1316" ht="36" customHeight="1" spans="1:7">
      <c r="A1316" s="477" t="s">
        <v>2361</v>
      </c>
      <c r="B1316" s="338" t="s">
        <v>145</v>
      </c>
      <c r="C1316" s="378">
        <v>0</v>
      </c>
      <c r="D1316" s="378">
        <v>0</v>
      </c>
      <c r="E1316" s="342" t="str">
        <f>IF(C1316&gt;0,D1316/C1316-1,IF(C1316&lt;0,-(D1316/C1316-1),""))</f>
        <v/>
      </c>
      <c r="F1316" s="309" t="str">
        <f t="shared" si="62"/>
        <v>否</v>
      </c>
      <c r="G1316" s="185" t="str">
        <f t="shared" si="63"/>
        <v>项</v>
      </c>
    </row>
    <row r="1317" ht="36" customHeight="1" spans="1:7">
      <c r="A1317" s="477" t="s">
        <v>2362</v>
      </c>
      <c r="B1317" s="338" t="s">
        <v>147</v>
      </c>
      <c r="C1317" s="378">
        <v>0</v>
      </c>
      <c r="D1317" s="378">
        <v>0</v>
      </c>
      <c r="E1317" s="342" t="str">
        <f>IF(C1317&gt;0,D1317/C1317-1,IF(C1317&lt;0,-(D1317/C1317-1),""))</f>
        <v/>
      </c>
      <c r="F1317" s="309" t="str">
        <f t="shared" si="62"/>
        <v>否</v>
      </c>
      <c r="G1317" s="185" t="str">
        <f t="shared" si="63"/>
        <v>项</v>
      </c>
    </row>
    <row r="1318" ht="36" customHeight="1" spans="1:7">
      <c r="A1318" s="477" t="s">
        <v>2363</v>
      </c>
      <c r="B1318" s="338" t="s">
        <v>2364</v>
      </c>
      <c r="C1318" s="378"/>
      <c r="D1318" s="378"/>
      <c r="E1318" s="342"/>
      <c r="F1318" s="309" t="str">
        <f t="shared" si="62"/>
        <v>否</v>
      </c>
      <c r="G1318" s="185" t="str">
        <f t="shared" si="63"/>
        <v>项</v>
      </c>
    </row>
    <row r="1319" ht="36" customHeight="1" spans="1:7">
      <c r="A1319" s="477" t="s">
        <v>2365</v>
      </c>
      <c r="B1319" s="338" t="s">
        <v>2366</v>
      </c>
      <c r="C1319" s="378"/>
      <c r="D1319" s="378"/>
      <c r="E1319" s="342"/>
      <c r="F1319" s="309" t="str">
        <f t="shared" si="62"/>
        <v>否</v>
      </c>
      <c r="G1319" s="185" t="str">
        <f t="shared" si="63"/>
        <v>项</v>
      </c>
    </row>
    <row r="1320" ht="36" customHeight="1" spans="1:7">
      <c r="A1320" s="477" t="s">
        <v>2367</v>
      </c>
      <c r="B1320" s="338" t="s">
        <v>161</v>
      </c>
      <c r="C1320" s="378"/>
      <c r="D1320" s="378"/>
      <c r="E1320" s="342"/>
      <c r="F1320" s="309" t="str">
        <f t="shared" si="62"/>
        <v>否</v>
      </c>
      <c r="G1320" s="185" t="str">
        <f t="shared" si="63"/>
        <v>项</v>
      </c>
    </row>
    <row r="1321" ht="36" customHeight="1" spans="1:7">
      <c r="A1321" s="477" t="s">
        <v>2368</v>
      </c>
      <c r="B1321" s="338" t="s">
        <v>2369</v>
      </c>
      <c r="C1321" s="378">
        <v>0</v>
      </c>
      <c r="D1321" s="378">
        <v>0</v>
      </c>
      <c r="E1321" s="342" t="str">
        <f>IF(C1321&gt;0,D1321/C1321-1,IF(C1321&lt;0,-(D1321/C1321-1),""))</f>
        <v/>
      </c>
      <c r="F1321" s="309" t="str">
        <f t="shared" si="62"/>
        <v>否</v>
      </c>
      <c r="G1321" s="185" t="str">
        <f t="shared" si="63"/>
        <v>项</v>
      </c>
    </row>
    <row r="1322" ht="36" customHeight="1" spans="1:7">
      <c r="A1322" s="476" t="s">
        <v>2370</v>
      </c>
      <c r="B1322" s="334" t="s">
        <v>2371</v>
      </c>
      <c r="C1322" s="374">
        <v>86</v>
      </c>
      <c r="D1322" s="374">
        <v>87</v>
      </c>
      <c r="E1322" s="347">
        <v>0.012</v>
      </c>
      <c r="F1322" s="309" t="str">
        <f t="shared" si="62"/>
        <v>是</v>
      </c>
      <c r="G1322" s="185" t="str">
        <f t="shared" si="63"/>
        <v>款</v>
      </c>
    </row>
    <row r="1323" ht="36" customHeight="1" spans="1:7">
      <c r="A1323" s="477" t="s">
        <v>2372</v>
      </c>
      <c r="B1323" s="338" t="s">
        <v>143</v>
      </c>
      <c r="C1323" s="378">
        <v>0</v>
      </c>
      <c r="D1323" s="378">
        <v>0</v>
      </c>
      <c r="E1323" s="342" t="str">
        <f>IF(C1323&gt;0,D1323/C1323-1,IF(C1323&lt;0,-(D1323/C1323-1),""))</f>
        <v/>
      </c>
      <c r="F1323" s="309" t="str">
        <f t="shared" si="62"/>
        <v>否</v>
      </c>
      <c r="G1323" s="185" t="str">
        <f t="shared" si="63"/>
        <v>项</v>
      </c>
    </row>
    <row r="1324" ht="36" customHeight="1" spans="1:7">
      <c r="A1324" s="477" t="s">
        <v>2373</v>
      </c>
      <c r="B1324" s="338" t="s">
        <v>145</v>
      </c>
      <c r="C1324" s="378">
        <v>0</v>
      </c>
      <c r="D1324" s="378">
        <v>0</v>
      </c>
      <c r="E1324" s="342" t="str">
        <f>IF(C1324&gt;0,D1324/C1324-1,IF(C1324&lt;0,-(D1324/C1324-1),""))</f>
        <v/>
      </c>
      <c r="F1324" s="309" t="str">
        <f t="shared" si="62"/>
        <v>否</v>
      </c>
      <c r="G1324" s="185" t="str">
        <f t="shared" si="63"/>
        <v>项</v>
      </c>
    </row>
    <row r="1325" ht="36" customHeight="1" spans="1:7">
      <c r="A1325" s="477" t="s">
        <v>2374</v>
      </c>
      <c r="B1325" s="338" t="s">
        <v>147</v>
      </c>
      <c r="C1325" s="378">
        <v>0</v>
      </c>
      <c r="D1325" s="378">
        <v>0</v>
      </c>
      <c r="E1325" s="342" t="str">
        <f>IF(C1325&gt;0,D1325/C1325-1,IF(C1325&lt;0,-(D1325/C1325-1),""))</f>
        <v/>
      </c>
      <c r="F1325" s="309" t="str">
        <f t="shared" si="62"/>
        <v>否</v>
      </c>
      <c r="G1325" s="185" t="str">
        <f t="shared" si="63"/>
        <v>项</v>
      </c>
    </row>
    <row r="1326" ht="36" customHeight="1" spans="1:7">
      <c r="A1326" s="477" t="s">
        <v>2375</v>
      </c>
      <c r="B1326" s="338" t="s">
        <v>2376</v>
      </c>
      <c r="C1326" s="378"/>
      <c r="D1326" s="378"/>
      <c r="E1326" s="342"/>
      <c r="F1326" s="309" t="str">
        <f t="shared" si="62"/>
        <v>否</v>
      </c>
      <c r="G1326" s="185" t="str">
        <f t="shared" si="63"/>
        <v>项</v>
      </c>
    </row>
    <row r="1327" ht="36" customHeight="1" spans="1:7">
      <c r="A1327" s="477" t="s">
        <v>2377</v>
      </c>
      <c r="B1327" s="338" t="s">
        <v>2378</v>
      </c>
      <c r="C1327" s="378">
        <v>2</v>
      </c>
      <c r="D1327" s="378">
        <v>2</v>
      </c>
      <c r="E1327" s="342"/>
      <c r="F1327" s="309" t="str">
        <f t="shared" si="62"/>
        <v>是</v>
      </c>
      <c r="G1327" s="185" t="str">
        <f t="shared" si="63"/>
        <v>项</v>
      </c>
    </row>
    <row r="1328" ht="36" customHeight="1" spans="1:7">
      <c r="A1328" s="477" t="s">
        <v>2379</v>
      </c>
      <c r="B1328" s="338" t="s">
        <v>2380</v>
      </c>
      <c r="C1328" s="378">
        <v>2</v>
      </c>
      <c r="D1328" s="378">
        <v>2</v>
      </c>
      <c r="E1328" s="342"/>
      <c r="F1328" s="309" t="str">
        <f t="shared" si="62"/>
        <v>是</v>
      </c>
      <c r="G1328" s="185" t="str">
        <f t="shared" si="63"/>
        <v>项</v>
      </c>
    </row>
    <row r="1329" ht="36" customHeight="1" spans="1:7">
      <c r="A1329" s="477" t="s">
        <v>2381</v>
      </c>
      <c r="B1329" s="338" t="s">
        <v>2382</v>
      </c>
      <c r="C1329" s="378">
        <v>0</v>
      </c>
      <c r="D1329" s="378">
        <v>0</v>
      </c>
      <c r="E1329" s="342" t="str">
        <f>IF(C1329&gt;0,D1329/C1329-1,IF(C1329&lt;0,-(D1329/C1329-1),""))</f>
        <v/>
      </c>
      <c r="F1329" s="309" t="str">
        <f t="shared" si="62"/>
        <v>否</v>
      </c>
      <c r="G1329" s="185" t="str">
        <f t="shared" si="63"/>
        <v>项</v>
      </c>
    </row>
    <row r="1330" ht="36" customHeight="1" spans="1:7">
      <c r="A1330" s="477" t="s">
        <v>2383</v>
      </c>
      <c r="B1330" s="338" t="s">
        <v>2384</v>
      </c>
      <c r="C1330" s="378">
        <v>0</v>
      </c>
      <c r="D1330" s="378">
        <v>0</v>
      </c>
      <c r="E1330" s="342" t="str">
        <f>IF(C1330&gt;0,D1330/C1330-1,IF(C1330&lt;0,-(D1330/C1330-1),""))</f>
        <v/>
      </c>
      <c r="F1330" s="309" t="str">
        <f t="shared" si="62"/>
        <v>否</v>
      </c>
      <c r="G1330" s="185" t="str">
        <f t="shared" si="63"/>
        <v>项</v>
      </c>
    </row>
    <row r="1331" ht="36" customHeight="1" spans="1:7">
      <c r="A1331" s="477" t="s">
        <v>2385</v>
      </c>
      <c r="B1331" s="338" t="s">
        <v>2386</v>
      </c>
      <c r="C1331" s="378">
        <v>0</v>
      </c>
      <c r="D1331" s="378">
        <v>0</v>
      </c>
      <c r="E1331" s="342" t="str">
        <f>IF(C1331&gt;0,D1331/C1331-1,IF(C1331&lt;0,-(D1331/C1331-1),""))</f>
        <v/>
      </c>
      <c r="F1331" s="309" t="str">
        <f t="shared" si="62"/>
        <v>否</v>
      </c>
      <c r="G1331" s="185" t="str">
        <f t="shared" si="63"/>
        <v>项</v>
      </c>
    </row>
    <row r="1332" ht="36" customHeight="1" spans="1:7">
      <c r="A1332" s="477" t="s">
        <v>2387</v>
      </c>
      <c r="B1332" s="338" t="s">
        <v>2388</v>
      </c>
      <c r="C1332" s="378">
        <v>0</v>
      </c>
      <c r="D1332" s="378">
        <v>0</v>
      </c>
      <c r="E1332" s="342" t="str">
        <f>IF(C1332&gt;0,D1332/C1332-1,IF(C1332&lt;0,-(D1332/C1332-1),""))</f>
        <v/>
      </c>
      <c r="F1332" s="309" t="str">
        <f t="shared" si="62"/>
        <v>否</v>
      </c>
      <c r="G1332" s="185" t="str">
        <f t="shared" si="63"/>
        <v>项</v>
      </c>
    </row>
    <row r="1333" ht="36" customHeight="1" spans="1:7">
      <c r="A1333" s="477" t="s">
        <v>2389</v>
      </c>
      <c r="B1333" s="338" t="s">
        <v>2390</v>
      </c>
      <c r="C1333" s="378">
        <v>82</v>
      </c>
      <c r="D1333" s="378">
        <v>83</v>
      </c>
      <c r="E1333" s="342">
        <v>0.012</v>
      </c>
      <c r="F1333" s="309" t="str">
        <f t="shared" si="62"/>
        <v>是</v>
      </c>
      <c r="G1333" s="185" t="str">
        <f t="shared" si="63"/>
        <v>项</v>
      </c>
    </row>
    <row r="1334" ht="36" customHeight="1" spans="1:7">
      <c r="A1334" s="477" t="s">
        <v>2391</v>
      </c>
      <c r="B1334" s="338" t="s">
        <v>2392</v>
      </c>
      <c r="C1334" s="378"/>
      <c r="D1334" s="378"/>
      <c r="E1334" s="342"/>
      <c r="F1334" s="309" t="str">
        <f t="shared" si="62"/>
        <v>否</v>
      </c>
      <c r="G1334" s="185" t="str">
        <f t="shared" si="63"/>
        <v>项</v>
      </c>
    </row>
    <row r="1335" ht="36" customHeight="1" spans="1:7">
      <c r="A1335" s="476" t="s">
        <v>2393</v>
      </c>
      <c r="B1335" s="334" t="s">
        <v>2394</v>
      </c>
      <c r="C1335" s="374">
        <v>545</v>
      </c>
      <c r="D1335" s="374">
        <v>530</v>
      </c>
      <c r="E1335" s="347">
        <v>-0.028</v>
      </c>
      <c r="F1335" s="309" t="str">
        <f t="shared" si="62"/>
        <v>是</v>
      </c>
      <c r="G1335" s="185" t="str">
        <f t="shared" si="63"/>
        <v>款</v>
      </c>
    </row>
    <row r="1336" ht="36" customHeight="1" spans="1:7">
      <c r="A1336" s="477" t="s">
        <v>2395</v>
      </c>
      <c r="B1336" s="338" t="s">
        <v>2396</v>
      </c>
      <c r="C1336" s="378">
        <v>283</v>
      </c>
      <c r="D1336" s="378">
        <v>300</v>
      </c>
      <c r="E1336" s="342">
        <v>0.06</v>
      </c>
      <c r="F1336" s="309" t="str">
        <f t="shared" si="62"/>
        <v>是</v>
      </c>
      <c r="G1336" s="185" t="str">
        <f t="shared" si="63"/>
        <v>项</v>
      </c>
    </row>
    <row r="1337" ht="36" customHeight="1" spans="1:7">
      <c r="A1337" s="477" t="s">
        <v>2397</v>
      </c>
      <c r="B1337" s="338" t="s">
        <v>2398</v>
      </c>
      <c r="C1337" s="378">
        <v>232</v>
      </c>
      <c r="D1337" s="378">
        <v>200</v>
      </c>
      <c r="E1337" s="342">
        <v>-0.138</v>
      </c>
      <c r="F1337" s="309" t="str">
        <f t="shared" si="62"/>
        <v>是</v>
      </c>
      <c r="G1337" s="185" t="str">
        <f t="shared" si="63"/>
        <v>项</v>
      </c>
    </row>
    <row r="1338" ht="36" customHeight="1" spans="1:7">
      <c r="A1338" s="477" t="s">
        <v>2399</v>
      </c>
      <c r="B1338" s="338" t="s">
        <v>2400</v>
      </c>
      <c r="C1338" s="378">
        <v>30</v>
      </c>
      <c r="D1338" s="378">
        <v>30</v>
      </c>
      <c r="E1338" s="342"/>
      <c r="F1338" s="309" t="str">
        <f t="shared" si="62"/>
        <v>是</v>
      </c>
      <c r="G1338" s="185" t="str">
        <f t="shared" si="63"/>
        <v>项</v>
      </c>
    </row>
    <row r="1339" ht="36" customHeight="1" spans="1:7">
      <c r="A1339" s="476" t="s">
        <v>2401</v>
      </c>
      <c r="B1339" s="334" t="s">
        <v>2402</v>
      </c>
      <c r="C1339" s="374">
        <v>136</v>
      </c>
      <c r="D1339" s="374">
        <v>140</v>
      </c>
      <c r="E1339" s="347">
        <v>0.029</v>
      </c>
      <c r="F1339" s="309" t="str">
        <f t="shared" si="62"/>
        <v>是</v>
      </c>
      <c r="G1339" s="185" t="str">
        <f t="shared" si="63"/>
        <v>款</v>
      </c>
    </row>
    <row r="1340" ht="36" customHeight="1" spans="1:7">
      <c r="A1340" s="477" t="s">
        <v>2403</v>
      </c>
      <c r="B1340" s="338" t="s">
        <v>2404</v>
      </c>
      <c r="C1340" s="378">
        <v>0</v>
      </c>
      <c r="D1340" s="378">
        <v>0</v>
      </c>
      <c r="E1340" s="342" t="str">
        <f>IF(C1340&gt;0,D1340/C1340-1,IF(C1340&lt;0,-(D1340/C1340-1),""))</f>
        <v/>
      </c>
      <c r="F1340" s="309" t="str">
        <f t="shared" si="62"/>
        <v>否</v>
      </c>
      <c r="G1340" s="185" t="str">
        <f t="shared" si="63"/>
        <v>项</v>
      </c>
    </row>
    <row r="1341" ht="36" customHeight="1" spans="1:7">
      <c r="A1341" s="477" t="s">
        <v>2405</v>
      </c>
      <c r="B1341" s="338" t="s">
        <v>2406</v>
      </c>
      <c r="C1341" s="378">
        <v>0</v>
      </c>
      <c r="D1341" s="378">
        <v>0</v>
      </c>
      <c r="E1341" s="342" t="str">
        <f>IF(C1341&gt;0,D1341/C1341-1,IF(C1341&lt;0,-(D1341/C1341-1),""))</f>
        <v/>
      </c>
      <c r="F1341" s="309" t="str">
        <f t="shared" si="62"/>
        <v>否</v>
      </c>
      <c r="G1341" s="185" t="str">
        <f t="shared" si="63"/>
        <v>项</v>
      </c>
    </row>
    <row r="1342" ht="36" customHeight="1" spans="1:7">
      <c r="A1342" s="477" t="s">
        <v>2407</v>
      </c>
      <c r="B1342" s="338" t="s">
        <v>2408</v>
      </c>
      <c r="C1342" s="378">
        <v>136</v>
      </c>
      <c r="D1342" s="378">
        <v>140</v>
      </c>
      <c r="E1342" s="342">
        <v>0.029</v>
      </c>
      <c r="F1342" s="309" t="str">
        <f t="shared" si="62"/>
        <v>是</v>
      </c>
      <c r="G1342" s="185" t="str">
        <f t="shared" si="63"/>
        <v>项</v>
      </c>
    </row>
    <row r="1343" ht="36" customHeight="1" spans="1:7">
      <c r="A1343" s="477" t="s">
        <v>2409</v>
      </c>
      <c r="B1343" s="338" t="s">
        <v>2410</v>
      </c>
      <c r="C1343" s="378">
        <v>0</v>
      </c>
      <c r="D1343" s="378">
        <v>0</v>
      </c>
      <c r="E1343" s="342" t="str">
        <f>IF(C1343&gt;0,D1343/C1343-1,IF(C1343&lt;0,-(D1343/C1343-1),""))</f>
        <v/>
      </c>
      <c r="F1343" s="309" t="str">
        <f t="shared" si="62"/>
        <v>否</v>
      </c>
      <c r="G1343" s="185" t="str">
        <f t="shared" si="63"/>
        <v>项</v>
      </c>
    </row>
    <row r="1344" ht="36" customHeight="1" spans="1:7">
      <c r="A1344" s="477" t="s">
        <v>2411</v>
      </c>
      <c r="B1344" s="338" t="s">
        <v>2412</v>
      </c>
      <c r="C1344" s="378">
        <v>0</v>
      </c>
      <c r="D1344" s="378">
        <v>0</v>
      </c>
      <c r="E1344" s="342" t="str">
        <f>IF(C1344&gt;0,D1344/C1344-1,IF(C1344&lt;0,-(D1344/C1344-1),""))</f>
        <v/>
      </c>
      <c r="F1344" s="309" t="str">
        <f t="shared" si="62"/>
        <v>否</v>
      </c>
      <c r="G1344" s="185" t="str">
        <f t="shared" si="63"/>
        <v>项</v>
      </c>
    </row>
    <row r="1345" ht="36" customHeight="1" spans="1:7">
      <c r="A1345" s="476" t="s">
        <v>2413</v>
      </c>
      <c r="B1345" s="334" t="s">
        <v>2414</v>
      </c>
      <c r="C1345" s="374">
        <v>86</v>
      </c>
      <c r="D1345" s="374">
        <v>96</v>
      </c>
      <c r="E1345" s="347">
        <v>0.116</v>
      </c>
      <c r="F1345" s="309" t="str">
        <f t="shared" si="62"/>
        <v>是</v>
      </c>
      <c r="G1345" s="185" t="str">
        <f t="shared" si="63"/>
        <v>款</v>
      </c>
    </row>
    <row r="1346" ht="36" customHeight="1" spans="1:7">
      <c r="A1346" s="340" t="s">
        <v>2415</v>
      </c>
      <c r="B1346" s="338" t="s">
        <v>2416</v>
      </c>
      <c r="C1346" s="378">
        <v>86</v>
      </c>
      <c r="D1346" s="378">
        <v>96</v>
      </c>
      <c r="E1346" s="342">
        <v>0.116</v>
      </c>
      <c r="F1346" s="309" t="str">
        <f t="shared" si="62"/>
        <v>是</v>
      </c>
      <c r="G1346" s="185" t="str">
        <f t="shared" si="63"/>
        <v>项</v>
      </c>
    </row>
    <row r="1347" ht="36" customHeight="1" spans="1:7">
      <c r="A1347" s="345" t="s">
        <v>2417</v>
      </c>
      <c r="B1347" s="482" t="s">
        <v>532</v>
      </c>
      <c r="C1347" s="483"/>
      <c r="D1347" s="483"/>
      <c r="E1347" s="347"/>
      <c r="F1347" s="309" t="str">
        <f t="shared" si="62"/>
        <v>否</v>
      </c>
      <c r="G1347" s="185" t="str">
        <f t="shared" si="63"/>
        <v>项</v>
      </c>
    </row>
    <row r="1348" ht="36" customHeight="1" spans="1:7">
      <c r="A1348" s="476" t="s">
        <v>115</v>
      </c>
      <c r="B1348" s="334" t="s">
        <v>116</v>
      </c>
      <c r="C1348" s="374"/>
      <c r="D1348" s="374">
        <v>3980</v>
      </c>
      <c r="E1348" s="347"/>
      <c r="F1348" s="309" t="str">
        <f t="shared" si="62"/>
        <v>是</v>
      </c>
      <c r="G1348" s="185" t="str">
        <f t="shared" si="63"/>
        <v>类</v>
      </c>
    </row>
    <row r="1349" ht="36" customHeight="1" spans="1:7">
      <c r="A1349" s="476" t="s">
        <v>117</v>
      </c>
      <c r="B1349" s="334" t="s">
        <v>118</v>
      </c>
      <c r="C1349" s="374">
        <v>3686</v>
      </c>
      <c r="D1349" s="374">
        <v>5710</v>
      </c>
      <c r="E1349" s="347">
        <v>0.549</v>
      </c>
      <c r="F1349" s="309" t="str">
        <f t="shared" si="62"/>
        <v>是</v>
      </c>
      <c r="G1349" s="185" t="str">
        <f t="shared" si="63"/>
        <v>类</v>
      </c>
    </row>
    <row r="1350" ht="36" customHeight="1" spans="1:7">
      <c r="A1350" s="476" t="s">
        <v>2418</v>
      </c>
      <c r="B1350" s="334" t="s">
        <v>2419</v>
      </c>
      <c r="C1350" s="374">
        <v>3686</v>
      </c>
      <c r="D1350" s="374">
        <v>5710</v>
      </c>
      <c r="E1350" s="347">
        <v>0.549</v>
      </c>
      <c r="F1350" s="309" t="str">
        <f t="shared" si="62"/>
        <v>是</v>
      </c>
      <c r="G1350" s="185" t="str">
        <f t="shared" si="63"/>
        <v>款</v>
      </c>
    </row>
    <row r="1351" ht="36" customHeight="1" spans="1:7">
      <c r="A1351" s="477" t="s">
        <v>2420</v>
      </c>
      <c r="B1351" s="338" t="s">
        <v>2421</v>
      </c>
      <c r="C1351" s="378">
        <v>3686</v>
      </c>
      <c r="D1351" s="378">
        <v>5710</v>
      </c>
      <c r="E1351" s="342">
        <v>0.549</v>
      </c>
      <c r="F1351" s="309" t="str">
        <f t="shared" si="62"/>
        <v>是</v>
      </c>
      <c r="G1351" s="185" t="str">
        <f t="shared" si="63"/>
        <v>项</v>
      </c>
    </row>
    <row r="1352" ht="36" customHeight="1" spans="1:7">
      <c r="A1352" s="477" t="s">
        <v>2422</v>
      </c>
      <c r="B1352" s="338" t="s">
        <v>2423</v>
      </c>
      <c r="C1352" s="378"/>
      <c r="D1352" s="378"/>
      <c r="E1352" s="342"/>
      <c r="F1352" s="309" t="str">
        <f t="shared" si="62"/>
        <v>否</v>
      </c>
      <c r="G1352" s="185" t="str">
        <f t="shared" si="63"/>
        <v>项</v>
      </c>
    </row>
    <row r="1353" ht="36" customHeight="1" spans="1:7">
      <c r="A1353" s="477" t="s">
        <v>2424</v>
      </c>
      <c r="B1353" s="338" t="s">
        <v>2425</v>
      </c>
      <c r="C1353" s="378"/>
      <c r="D1353" s="378"/>
      <c r="E1353" s="342"/>
      <c r="F1353" s="309" t="str">
        <f t="shared" si="62"/>
        <v>否</v>
      </c>
      <c r="G1353" s="185" t="str">
        <f t="shared" si="63"/>
        <v>项</v>
      </c>
    </row>
    <row r="1354" ht="36" customHeight="1" spans="1:7">
      <c r="A1354" s="477">
        <v>2320399</v>
      </c>
      <c r="B1354" s="338" t="s">
        <v>2426</v>
      </c>
      <c r="C1354" s="378">
        <v>0</v>
      </c>
      <c r="D1354" s="378">
        <v>0</v>
      </c>
      <c r="E1354" s="342" t="str">
        <f>IF(C1354&gt;0,D1354/C1354-1,IF(C1354&lt;0,-(D1354/C1354-1),""))</f>
        <v/>
      </c>
      <c r="F1354" s="309" t="str">
        <f t="shared" si="62"/>
        <v>否</v>
      </c>
      <c r="G1354" s="185" t="str">
        <f t="shared" si="63"/>
        <v>项</v>
      </c>
    </row>
    <row r="1355" ht="36" customHeight="1" spans="1:7">
      <c r="A1355" s="476" t="s">
        <v>2427</v>
      </c>
      <c r="B1355" s="482" t="s">
        <v>532</v>
      </c>
      <c r="C1355" s="374"/>
      <c r="D1355" s="374"/>
      <c r="E1355" s="347"/>
      <c r="F1355" s="309" t="str">
        <f t="shared" si="62"/>
        <v>否</v>
      </c>
      <c r="G1355" s="185" t="str">
        <f t="shared" si="63"/>
        <v>项</v>
      </c>
    </row>
    <row r="1356" ht="36" customHeight="1" spans="1:7">
      <c r="A1356" s="476" t="s">
        <v>119</v>
      </c>
      <c r="B1356" s="334" t="s">
        <v>120</v>
      </c>
      <c r="C1356" s="374">
        <v>89</v>
      </c>
      <c r="D1356" s="374">
        <v>30</v>
      </c>
      <c r="E1356" s="347">
        <v>-0.663</v>
      </c>
      <c r="F1356" s="309" t="str">
        <f>IF(LEN(A1356)=3,"是",IF(B1356&lt;&gt;"",IF(SUM(C1356:D1356)&lt;&gt;0,"是","否"),"是"))</f>
        <v>是</v>
      </c>
      <c r="G1356" s="185" t="str">
        <f>IF(LEN(A1356)=3,"类",IF(LEN(A1356)=5,"款","项"))</f>
        <v>类</v>
      </c>
    </row>
    <row r="1357" ht="36" customHeight="1" spans="1:7">
      <c r="A1357" s="476" t="s">
        <v>2428</v>
      </c>
      <c r="B1357" s="334" t="s">
        <v>2429</v>
      </c>
      <c r="C1357" s="374">
        <v>89</v>
      </c>
      <c r="D1357" s="374">
        <v>30</v>
      </c>
      <c r="E1357" s="347">
        <v>-0.663</v>
      </c>
      <c r="F1357" s="309" t="str">
        <f>IF(LEN(A1357)=3,"是",IF(B1357&lt;&gt;"",IF(SUM(C1357:D1357)&lt;&gt;0,"是","否"),"是"))</f>
        <v>是</v>
      </c>
      <c r="G1357" s="185" t="str">
        <f>IF(LEN(A1357)=3,"类",IF(LEN(A1357)=5,"款","项"))</f>
        <v>款</v>
      </c>
    </row>
    <row r="1358" ht="36" customHeight="1" spans="1:6">
      <c r="A1358" s="476">
        <v>2330301</v>
      </c>
      <c r="B1358" s="334" t="s">
        <v>2429</v>
      </c>
      <c r="C1358" s="374"/>
      <c r="D1358" s="374">
        <v>30</v>
      </c>
      <c r="E1358" s="347" t="s">
        <v>517</v>
      </c>
      <c r="F1358" s="309"/>
    </row>
    <row r="1359" ht="36" customHeight="1" spans="1:7">
      <c r="A1359" s="476" t="s">
        <v>121</v>
      </c>
      <c r="B1359" s="334" t="s">
        <v>122</v>
      </c>
      <c r="C1359" s="374">
        <v>2119</v>
      </c>
      <c r="D1359" s="374">
        <v>13523</v>
      </c>
      <c r="E1359" s="347">
        <v>5.382</v>
      </c>
      <c r="F1359" s="309" t="str">
        <f t="shared" ref="F1359:F1364" si="64">IF(LEN(A1359)=3,"是",IF(B1359&lt;&gt;"",IF(SUM(C1359:D1359)&lt;&gt;0,"是","否"),"是"))</f>
        <v>是</v>
      </c>
      <c r="G1359" s="185" t="str">
        <f t="shared" ref="G1359:G1364" si="65">IF(LEN(A1359)=3,"类",IF(LEN(A1359)=5,"款","项"))</f>
        <v>类</v>
      </c>
    </row>
    <row r="1360" ht="36" customHeight="1" spans="1:7">
      <c r="A1360" s="476" t="s">
        <v>2430</v>
      </c>
      <c r="B1360" s="334" t="s">
        <v>2431</v>
      </c>
      <c r="C1360" s="374"/>
      <c r="D1360" s="374"/>
      <c r="E1360" s="347"/>
      <c r="F1360" s="309" t="str">
        <f t="shared" si="64"/>
        <v>否</v>
      </c>
      <c r="G1360" s="185" t="str">
        <f t="shared" si="65"/>
        <v>款</v>
      </c>
    </row>
    <row r="1361" ht="36" customHeight="1" spans="1:7">
      <c r="A1361" s="476" t="s">
        <v>2432</v>
      </c>
      <c r="B1361" s="334" t="s">
        <v>2096</v>
      </c>
      <c r="C1361" s="374">
        <v>2119</v>
      </c>
      <c r="D1361" s="374">
        <v>13523</v>
      </c>
      <c r="E1361" s="347">
        <v>5.382</v>
      </c>
      <c r="F1361" s="309" t="str">
        <f t="shared" si="64"/>
        <v>是</v>
      </c>
      <c r="G1361" s="185" t="str">
        <f t="shared" si="65"/>
        <v>款</v>
      </c>
    </row>
    <row r="1362" ht="36" customHeight="1" spans="1:7">
      <c r="A1362" s="481" t="s">
        <v>2433</v>
      </c>
      <c r="B1362" s="482" t="s">
        <v>532</v>
      </c>
      <c r="C1362" s="500">
        <v>0</v>
      </c>
      <c r="D1362" s="500">
        <v>0</v>
      </c>
      <c r="E1362" s="347" t="str">
        <f>IF(C1362&gt;0,D1362/C1362-1,IF(C1362&lt;0,-(D1362/C1362-1),""))</f>
        <v/>
      </c>
      <c r="F1362" s="309" t="str">
        <f t="shared" si="64"/>
        <v>否</v>
      </c>
      <c r="G1362" s="185" t="str">
        <f t="shared" si="65"/>
        <v>项</v>
      </c>
    </row>
    <row r="1363" ht="36" customHeight="1" spans="1:6">
      <c r="A1363" s="501"/>
      <c r="B1363" s="482"/>
      <c r="C1363" s="500"/>
      <c r="D1363" s="500"/>
      <c r="E1363" s="347"/>
      <c r="F1363" s="309" t="str">
        <f t="shared" si="64"/>
        <v>是</v>
      </c>
    </row>
    <row r="1364" ht="36" customHeight="1" spans="1:6">
      <c r="A1364" s="502"/>
      <c r="B1364" s="503" t="s">
        <v>123</v>
      </c>
      <c r="C1364" s="335">
        <v>375339</v>
      </c>
      <c r="D1364" s="335">
        <v>396600</v>
      </c>
      <c r="E1364" s="347">
        <v>0.057</v>
      </c>
      <c r="F1364" s="309" t="str">
        <f t="shared" si="64"/>
        <v>是</v>
      </c>
    </row>
    <row r="1365" spans="3:3">
      <c r="C1365" s="419"/>
    </row>
    <row r="1366" spans="3:3">
      <c r="C1366" s="444"/>
    </row>
    <row r="1367" spans="3:3">
      <c r="C1367" s="419"/>
    </row>
    <row r="1368" spans="3:3">
      <c r="C1368" s="444"/>
    </row>
    <row r="1369" spans="3:3">
      <c r="C1369" s="419"/>
    </row>
    <row r="1370" spans="3:3">
      <c r="C1370" s="419"/>
    </row>
    <row r="1371" spans="3:3">
      <c r="C1371" s="444"/>
    </row>
    <row r="1372" spans="3:3">
      <c r="C1372" s="419"/>
    </row>
    <row r="1373" spans="3:3">
      <c r="C1373" s="419"/>
    </row>
    <row r="1374" spans="3:3">
      <c r="C1374" s="419"/>
    </row>
    <row r="1375" spans="3:3">
      <c r="C1375" s="419"/>
    </row>
    <row r="1376" spans="3:5">
      <c r="C1376" s="444"/>
      <c r="E1376" s="366">
        <f>IF(C1364&lt;&gt;0,IF((D1364/C1364-1)&lt;-30%,"",IF((D1364/C1364-1)&gt;150%,"",D1364/C1364-1)),"")</f>
        <v>0</v>
      </c>
    </row>
    <row r="1377" spans="3:3">
      <c r="C1377" s="419"/>
    </row>
  </sheetData>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52">
    <cfRule type="cellIs" dxfId="2" priority="1110" stopIfTrue="1" operator="lessThan">
      <formula>0</formula>
    </cfRule>
  </conditionalFormatting>
  <conditionalFormatting sqref="F253">
    <cfRule type="cellIs" dxfId="2" priority="1109" stopIfTrue="1" operator="lessThan">
      <formula>0</formula>
    </cfRule>
  </conditionalFormatting>
  <conditionalFormatting sqref="F254">
    <cfRule type="cellIs" dxfId="2" priority="1108" stopIfTrue="1" operator="lessThan">
      <formula>0</formula>
    </cfRule>
  </conditionalFormatting>
  <conditionalFormatting sqref="F255">
    <cfRule type="cellIs" dxfId="2" priority="1107" stopIfTrue="1" operator="lessThan">
      <formula>0</formula>
    </cfRule>
  </conditionalFormatting>
  <conditionalFormatting sqref="F256">
    <cfRule type="cellIs" dxfId="2" priority="1106" stopIfTrue="1" operator="lessThan">
      <formula>0</formula>
    </cfRule>
  </conditionalFormatting>
  <conditionalFormatting sqref="F257">
    <cfRule type="cellIs" dxfId="2" priority="1105" stopIfTrue="1" operator="lessThan">
      <formula>0</formula>
    </cfRule>
  </conditionalFormatting>
  <conditionalFormatting sqref="F258">
    <cfRule type="cellIs" dxfId="2" priority="1104" stopIfTrue="1" operator="lessThan">
      <formula>0</formula>
    </cfRule>
  </conditionalFormatting>
  <conditionalFormatting sqref="F259">
    <cfRule type="cellIs" dxfId="2" priority="1103" stopIfTrue="1" operator="lessThan">
      <formula>0</formula>
    </cfRule>
  </conditionalFormatting>
  <conditionalFormatting sqref="F260">
    <cfRule type="cellIs" dxfId="2" priority="1102" stopIfTrue="1" operator="lessThan">
      <formula>0</formula>
    </cfRule>
  </conditionalFormatting>
  <conditionalFormatting sqref="F261">
    <cfRule type="cellIs" dxfId="2" priority="1101" stopIfTrue="1" operator="lessThan">
      <formula>0</formula>
    </cfRule>
  </conditionalFormatting>
  <conditionalFormatting sqref="F262">
    <cfRule type="cellIs" dxfId="2" priority="1100" stopIfTrue="1" operator="lessThan">
      <formula>0</formula>
    </cfRule>
  </conditionalFormatting>
  <conditionalFormatting sqref="F263">
    <cfRule type="cellIs" dxfId="2" priority="1099" stopIfTrue="1" operator="lessThan">
      <formula>0</formula>
    </cfRule>
  </conditionalFormatting>
  <conditionalFormatting sqref="F264">
    <cfRule type="cellIs" dxfId="2" priority="1098" stopIfTrue="1" operator="lessThan">
      <formula>0</formula>
    </cfRule>
  </conditionalFormatting>
  <conditionalFormatting sqref="F265">
    <cfRule type="cellIs" dxfId="2" priority="1097" stopIfTrue="1" operator="lessThan">
      <formula>0</formula>
    </cfRule>
  </conditionalFormatting>
  <conditionalFormatting sqref="F266">
    <cfRule type="cellIs" dxfId="2" priority="1096" stopIfTrue="1" operator="lessThan">
      <formula>0</formula>
    </cfRule>
  </conditionalFormatting>
  <conditionalFormatting sqref="F267">
    <cfRule type="cellIs" dxfId="2" priority="1095" stopIfTrue="1" operator="lessThan">
      <formula>0</formula>
    </cfRule>
  </conditionalFormatting>
  <conditionalFormatting sqref="F268">
    <cfRule type="cellIs" dxfId="2" priority="1094" stopIfTrue="1" operator="lessThan">
      <formula>0</formula>
    </cfRule>
  </conditionalFormatting>
  <conditionalFormatting sqref="F269">
    <cfRule type="cellIs" dxfId="2" priority="1093" stopIfTrue="1" operator="lessThan">
      <formula>0</formula>
    </cfRule>
  </conditionalFormatting>
  <conditionalFormatting sqref="F270">
    <cfRule type="cellIs" dxfId="2" priority="1092" stopIfTrue="1" operator="lessThan">
      <formula>0</formula>
    </cfRule>
  </conditionalFormatting>
  <conditionalFormatting sqref="F271">
    <cfRule type="cellIs" dxfId="2" priority="1091" stopIfTrue="1" operator="lessThan">
      <formula>0</formula>
    </cfRule>
  </conditionalFormatting>
  <conditionalFormatting sqref="F272">
    <cfRule type="cellIs" dxfId="2" priority="1090" stopIfTrue="1" operator="lessThan">
      <formula>0</formula>
    </cfRule>
  </conditionalFormatting>
  <conditionalFormatting sqref="F273">
    <cfRule type="cellIs" dxfId="2" priority="1089" stopIfTrue="1" operator="lessThan">
      <formula>0</formula>
    </cfRule>
  </conditionalFormatting>
  <conditionalFormatting sqref="F274">
    <cfRule type="cellIs" dxfId="2" priority="1088" stopIfTrue="1" operator="lessThan">
      <formula>0</formula>
    </cfRule>
  </conditionalFormatting>
  <conditionalFormatting sqref="F275">
    <cfRule type="cellIs" dxfId="2" priority="1087" stopIfTrue="1" operator="lessThan">
      <formula>0</formula>
    </cfRule>
  </conditionalFormatting>
  <conditionalFormatting sqref="F276">
    <cfRule type="cellIs" dxfId="2" priority="1086" stopIfTrue="1" operator="lessThan">
      <formula>0</formula>
    </cfRule>
  </conditionalFormatting>
  <conditionalFormatting sqref="F277">
    <cfRule type="cellIs" dxfId="2" priority="1085" stopIfTrue="1" operator="lessThan">
      <formula>0</formula>
    </cfRule>
  </conditionalFormatting>
  <conditionalFormatting sqref="F278">
    <cfRule type="cellIs" dxfId="2" priority="1084" stopIfTrue="1" operator="lessThan">
      <formula>0</formula>
    </cfRule>
  </conditionalFormatting>
  <conditionalFormatting sqref="F279">
    <cfRule type="cellIs" dxfId="2" priority="1083" stopIfTrue="1" operator="lessThan">
      <formula>0</formula>
    </cfRule>
  </conditionalFormatting>
  <conditionalFormatting sqref="F280">
    <cfRule type="cellIs" dxfId="2" priority="1082" stopIfTrue="1" operator="lessThan">
      <formula>0</formula>
    </cfRule>
  </conditionalFormatting>
  <conditionalFormatting sqref="F281">
    <cfRule type="cellIs" dxfId="2" priority="1081" stopIfTrue="1" operator="lessThan">
      <formula>0</formula>
    </cfRule>
  </conditionalFormatting>
  <conditionalFormatting sqref="F282">
    <cfRule type="cellIs" dxfId="2" priority="1080" stopIfTrue="1" operator="lessThan">
      <formula>0</formula>
    </cfRule>
  </conditionalFormatting>
  <conditionalFormatting sqref="F283">
    <cfRule type="cellIs" dxfId="2" priority="1079" stopIfTrue="1" operator="lessThan">
      <formula>0</formula>
    </cfRule>
  </conditionalFormatting>
  <conditionalFormatting sqref="F284">
    <cfRule type="cellIs" dxfId="2" priority="1078" stopIfTrue="1" operator="lessThan">
      <formula>0</formula>
    </cfRule>
  </conditionalFormatting>
  <conditionalFormatting sqref="F285">
    <cfRule type="cellIs" dxfId="2" priority="1077" stopIfTrue="1" operator="lessThan">
      <formula>0</formula>
    </cfRule>
  </conditionalFormatting>
  <conditionalFormatting sqref="F286">
    <cfRule type="cellIs" dxfId="2" priority="1076" stopIfTrue="1" operator="lessThan">
      <formula>0</formula>
    </cfRule>
  </conditionalFormatting>
  <conditionalFormatting sqref="F287">
    <cfRule type="cellIs" dxfId="2" priority="1075" stopIfTrue="1" operator="lessThan">
      <formula>0</formula>
    </cfRule>
  </conditionalFormatting>
  <conditionalFormatting sqref="F288">
    <cfRule type="cellIs" dxfId="2" priority="1074" stopIfTrue="1" operator="lessThan">
      <formula>0</formula>
    </cfRule>
  </conditionalFormatting>
  <conditionalFormatting sqref="F289">
    <cfRule type="cellIs" dxfId="2" priority="1073" stopIfTrue="1" operator="lessThan">
      <formula>0</formula>
    </cfRule>
  </conditionalFormatting>
  <conditionalFormatting sqref="F290">
    <cfRule type="cellIs" dxfId="2" priority="1072" stopIfTrue="1" operator="lessThan">
      <formula>0</formula>
    </cfRule>
  </conditionalFormatting>
  <conditionalFormatting sqref="F291">
    <cfRule type="cellIs" dxfId="2" priority="1071" stopIfTrue="1" operator="lessThan">
      <formula>0</formula>
    </cfRule>
  </conditionalFormatting>
  <conditionalFormatting sqref="F292">
    <cfRule type="cellIs" dxfId="2" priority="1070" stopIfTrue="1" operator="lessThan">
      <formula>0</formula>
    </cfRule>
  </conditionalFormatting>
  <conditionalFormatting sqref="F293">
    <cfRule type="cellIs" dxfId="2" priority="1069" stopIfTrue="1" operator="lessThan">
      <formula>0</formula>
    </cfRule>
  </conditionalFormatting>
  <conditionalFormatting sqref="F294">
    <cfRule type="cellIs" dxfId="2" priority="1068" stopIfTrue="1" operator="lessThan">
      <formula>0</formula>
    </cfRule>
  </conditionalFormatting>
  <conditionalFormatting sqref="F295">
    <cfRule type="cellIs" dxfId="2" priority="1067" stopIfTrue="1" operator="lessThan">
      <formula>0</formula>
    </cfRule>
  </conditionalFormatting>
  <conditionalFormatting sqref="F296">
    <cfRule type="cellIs" dxfId="2" priority="1066" stopIfTrue="1" operator="lessThan">
      <formula>0</formula>
    </cfRule>
  </conditionalFormatting>
  <conditionalFormatting sqref="F297">
    <cfRule type="cellIs" dxfId="2" priority="1065" stopIfTrue="1" operator="lessThan">
      <formula>0</formula>
    </cfRule>
  </conditionalFormatting>
  <conditionalFormatting sqref="F298">
    <cfRule type="cellIs" dxfId="2" priority="1064" stopIfTrue="1" operator="lessThan">
      <formula>0</formula>
    </cfRule>
  </conditionalFormatting>
  <conditionalFormatting sqref="F299">
    <cfRule type="cellIs" dxfId="2" priority="1063" stopIfTrue="1" operator="lessThan">
      <formula>0</formula>
    </cfRule>
  </conditionalFormatting>
  <conditionalFormatting sqref="F300">
    <cfRule type="cellIs" dxfId="2" priority="1062" stopIfTrue="1" operator="lessThan">
      <formula>0</formula>
    </cfRule>
  </conditionalFormatting>
  <conditionalFormatting sqref="F301">
    <cfRule type="cellIs" dxfId="2" priority="1061" stopIfTrue="1" operator="lessThan">
      <formula>0</formula>
    </cfRule>
  </conditionalFormatting>
  <conditionalFormatting sqref="F302">
    <cfRule type="cellIs" dxfId="2" priority="1060" stopIfTrue="1" operator="lessThan">
      <formula>0</formula>
    </cfRule>
  </conditionalFormatting>
  <conditionalFormatting sqref="F303">
    <cfRule type="cellIs" dxfId="2" priority="1059" stopIfTrue="1" operator="lessThan">
      <formula>0</formula>
    </cfRule>
  </conditionalFormatting>
  <conditionalFormatting sqref="F304">
    <cfRule type="cellIs" dxfId="2" priority="1058" stopIfTrue="1" operator="lessThan">
      <formula>0</formula>
    </cfRule>
  </conditionalFormatting>
  <conditionalFormatting sqref="F305">
    <cfRule type="cellIs" dxfId="2" priority="1057" stopIfTrue="1" operator="lessThan">
      <formula>0</formula>
    </cfRule>
  </conditionalFormatting>
  <conditionalFormatting sqref="F306">
    <cfRule type="cellIs" dxfId="2" priority="1056" stopIfTrue="1" operator="lessThan">
      <formula>0</formula>
    </cfRule>
  </conditionalFormatting>
  <conditionalFormatting sqref="F307">
    <cfRule type="cellIs" dxfId="2" priority="1055" stopIfTrue="1" operator="lessThan">
      <formula>0</formula>
    </cfRule>
  </conditionalFormatting>
  <conditionalFormatting sqref="F308">
    <cfRule type="cellIs" dxfId="2" priority="1054" stopIfTrue="1" operator="lessThan">
      <formula>0</formula>
    </cfRule>
  </conditionalFormatting>
  <conditionalFormatting sqref="F309">
    <cfRule type="cellIs" dxfId="2" priority="1053" stopIfTrue="1" operator="lessThan">
      <formula>0</formula>
    </cfRule>
  </conditionalFormatting>
  <conditionalFormatting sqref="F310">
    <cfRule type="cellIs" dxfId="2" priority="1052" stopIfTrue="1" operator="lessThan">
      <formula>0</formula>
    </cfRule>
  </conditionalFormatting>
  <conditionalFormatting sqref="F311">
    <cfRule type="cellIs" dxfId="2" priority="1051" stopIfTrue="1" operator="lessThan">
      <formula>0</formula>
    </cfRule>
  </conditionalFormatting>
  <conditionalFormatting sqref="F312">
    <cfRule type="cellIs" dxfId="2" priority="1050" stopIfTrue="1" operator="lessThan">
      <formula>0</formula>
    </cfRule>
  </conditionalFormatting>
  <conditionalFormatting sqref="F313">
    <cfRule type="cellIs" dxfId="2" priority="1049" stopIfTrue="1" operator="lessThan">
      <formula>0</formula>
    </cfRule>
  </conditionalFormatting>
  <conditionalFormatting sqref="F314">
    <cfRule type="cellIs" dxfId="2" priority="1048" stopIfTrue="1" operator="lessThan">
      <formula>0</formula>
    </cfRule>
  </conditionalFormatting>
  <conditionalFormatting sqref="F315">
    <cfRule type="cellIs" dxfId="2" priority="1047" stopIfTrue="1" operator="lessThan">
      <formula>0</formula>
    </cfRule>
  </conditionalFormatting>
  <conditionalFormatting sqref="F316">
    <cfRule type="cellIs" dxfId="2" priority="1046" stopIfTrue="1" operator="lessThan">
      <formula>0</formula>
    </cfRule>
  </conditionalFormatting>
  <conditionalFormatting sqref="F317">
    <cfRule type="cellIs" dxfId="2" priority="1045" stopIfTrue="1" operator="lessThan">
      <formula>0</formula>
    </cfRule>
  </conditionalFormatting>
  <conditionalFormatting sqref="F318">
    <cfRule type="cellIs" dxfId="2" priority="1044" stopIfTrue="1" operator="lessThan">
      <formula>0</formula>
    </cfRule>
  </conditionalFormatting>
  <conditionalFormatting sqref="F319">
    <cfRule type="cellIs" dxfId="2" priority="1043" stopIfTrue="1" operator="lessThan">
      <formula>0</formula>
    </cfRule>
  </conditionalFormatting>
  <conditionalFormatting sqref="F320">
    <cfRule type="cellIs" dxfId="2" priority="1042" stopIfTrue="1" operator="lessThan">
      <formula>0</formula>
    </cfRule>
  </conditionalFormatting>
  <conditionalFormatting sqref="F321">
    <cfRule type="cellIs" dxfId="2" priority="1041" stopIfTrue="1" operator="lessThan">
      <formula>0</formula>
    </cfRule>
  </conditionalFormatting>
  <conditionalFormatting sqref="F322">
    <cfRule type="cellIs" dxfId="2" priority="1040" stopIfTrue="1" operator="lessThan">
      <formula>0</formula>
    </cfRule>
  </conditionalFormatting>
  <conditionalFormatting sqref="F323">
    <cfRule type="cellIs" dxfId="2" priority="1039" stopIfTrue="1" operator="lessThan">
      <formula>0</formula>
    </cfRule>
  </conditionalFormatting>
  <conditionalFormatting sqref="F324">
    <cfRule type="cellIs" dxfId="2" priority="1038" stopIfTrue="1" operator="lessThan">
      <formula>0</formula>
    </cfRule>
  </conditionalFormatting>
  <conditionalFormatting sqref="F325">
    <cfRule type="cellIs" dxfId="2" priority="1037" stopIfTrue="1" operator="lessThan">
      <formula>0</formula>
    </cfRule>
  </conditionalFormatting>
  <conditionalFormatting sqref="F326">
    <cfRule type="cellIs" dxfId="2" priority="1036" stopIfTrue="1" operator="lessThan">
      <formula>0</formula>
    </cfRule>
  </conditionalFormatting>
  <conditionalFormatting sqref="F327">
    <cfRule type="cellIs" dxfId="2" priority="1035" stopIfTrue="1" operator="lessThan">
      <formula>0</formula>
    </cfRule>
  </conditionalFormatting>
  <conditionalFormatting sqref="F328">
    <cfRule type="cellIs" dxfId="2" priority="1034" stopIfTrue="1" operator="lessThan">
      <formula>0</formula>
    </cfRule>
  </conditionalFormatting>
  <conditionalFormatting sqref="F329">
    <cfRule type="cellIs" dxfId="2" priority="1033" stopIfTrue="1" operator="lessThan">
      <formula>0</formula>
    </cfRule>
  </conditionalFormatting>
  <conditionalFormatting sqref="F330">
    <cfRule type="cellIs" dxfId="2" priority="1032" stopIfTrue="1" operator="lessThan">
      <formula>0</formula>
    </cfRule>
  </conditionalFormatting>
  <conditionalFormatting sqref="F331">
    <cfRule type="cellIs" dxfId="2" priority="1031" stopIfTrue="1" operator="lessThan">
      <formula>0</formula>
    </cfRule>
  </conditionalFormatting>
  <conditionalFormatting sqref="F332">
    <cfRule type="cellIs" dxfId="2" priority="1030" stopIfTrue="1" operator="lessThan">
      <formula>0</formula>
    </cfRule>
  </conditionalFormatting>
  <conditionalFormatting sqref="F333">
    <cfRule type="cellIs" dxfId="2" priority="1029" stopIfTrue="1" operator="lessThan">
      <formula>0</formula>
    </cfRule>
  </conditionalFormatting>
  <conditionalFormatting sqref="F334">
    <cfRule type="cellIs" dxfId="2" priority="1028" stopIfTrue="1" operator="lessThan">
      <formula>0</formula>
    </cfRule>
  </conditionalFormatting>
  <conditionalFormatting sqref="F335">
    <cfRule type="cellIs" dxfId="2" priority="1027" stopIfTrue="1" operator="lessThan">
      <formula>0</formula>
    </cfRule>
  </conditionalFormatting>
  <conditionalFormatting sqref="F336">
    <cfRule type="cellIs" dxfId="2" priority="1026" stopIfTrue="1" operator="lessThan">
      <formula>0</formula>
    </cfRule>
  </conditionalFormatting>
  <conditionalFormatting sqref="F337">
    <cfRule type="cellIs" dxfId="2" priority="1025" stopIfTrue="1" operator="lessThan">
      <formula>0</formula>
    </cfRule>
  </conditionalFormatting>
  <conditionalFormatting sqref="F338">
    <cfRule type="cellIs" dxfId="2" priority="1024" stopIfTrue="1" operator="lessThan">
      <formula>0</formula>
    </cfRule>
  </conditionalFormatting>
  <conditionalFormatting sqref="F339">
    <cfRule type="cellIs" dxfId="2" priority="1023" stopIfTrue="1" operator="lessThan">
      <formula>0</formula>
    </cfRule>
  </conditionalFormatting>
  <conditionalFormatting sqref="F340">
    <cfRule type="cellIs" dxfId="2" priority="1022" stopIfTrue="1" operator="lessThan">
      <formula>0</formula>
    </cfRule>
  </conditionalFormatting>
  <conditionalFormatting sqref="F341">
    <cfRule type="cellIs" dxfId="2" priority="1021" stopIfTrue="1" operator="lessThan">
      <formula>0</formula>
    </cfRule>
  </conditionalFormatting>
  <conditionalFormatting sqref="F342">
    <cfRule type="cellIs" dxfId="2" priority="1020" stopIfTrue="1" operator="lessThan">
      <formula>0</formula>
    </cfRule>
  </conditionalFormatting>
  <conditionalFormatting sqref="F343">
    <cfRule type="cellIs" dxfId="2" priority="1019" stopIfTrue="1" operator="lessThan">
      <formula>0</formula>
    </cfRule>
  </conditionalFormatting>
  <conditionalFormatting sqref="F344">
    <cfRule type="cellIs" dxfId="2" priority="1018" stopIfTrue="1" operator="lessThan">
      <formula>0</formula>
    </cfRule>
  </conditionalFormatting>
  <conditionalFormatting sqref="F345">
    <cfRule type="cellIs" dxfId="2" priority="1017" stopIfTrue="1" operator="lessThan">
      <formula>0</formula>
    </cfRule>
  </conditionalFormatting>
  <conditionalFormatting sqref="F346">
    <cfRule type="cellIs" dxfId="2" priority="1016" stopIfTrue="1" operator="lessThan">
      <formula>0</formula>
    </cfRule>
  </conditionalFormatting>
  <conditionalFormatting sqref="F347">
    <cfRule type="cellIs" dxfId="2" priority="1015" stopIfTrue="1" operator="lessThan">
      <formula>0</formula>
    </cfRule>
  </conditionalFormatting>
  <conditionalFormatting sqref="F348">
    <cfRule type="cellIs" dxfId="2" priority="1014" stopIfTrue="1" operator="lessThan">
      <formula>0</formula>
    </cfRule>
  </conditionalFormatting>
  <conditionalFormatting sqref="F349">
    <cfRule type="cellIs" dxfId="2" priority="1013" stopIfTrue="1" operator="lessThan">
      <formula>0</formula>
    </cfRule>
  </conditionalFormatting>
  <conditionalFormatting sqref="F350">
    <cfRule type="cellIs" dxfId="2" priority="1012" stopIfTrue="1" operator="lessThan">
      <formula>0</formula>
    </cfRule>
  </conditionalFormatting>
  <conditionalFormatting sqref="F351">
    <cfRule type="cellIs" dxfId="2" priority="1011" stopIfTrue="1" operator="lessThan">
      <formula>0</formula>
    </cfRule>
  </conditionalFormatting>
  <conditionalFormatting sqref="F352">
    <cfRule type="cellIs" dxfId="2" priority="1010" stopIfTrue="1" operator="lessThan">
      <formula>0</formula>
    </cfRule>
  </conditionalFormatting>
  <conditionalFormatting sqref="F353">
    <cfRule type="cellIs" dxfId="2" priority="1009" stopIfTrue="1" operator="lessThan">
      <formula>0</formula>
    </cfRule>
  </conditionalFormatting>
  <conditionalFormatting sqref="F354">
    <cfRule type="cellIs" dxfId="2" priority="1008" stopIfTrue="1" operator="lessThan">
      <formula>0</formula>
    </cfRule>
  </conditionalFormatting>
  <conditionalFormatting sqref="F355">
    <cfRule type="cellIs" dxfId="2" priority="1007" stopIfTrue="1" operator="lessThan">
      <formula>0</formula>
    </cfRule>
  </conditionalFormatting>
  <conditionalFormatting sqref="F356">
    <cfRule type="cellIs" dxfId="2" priority="1006" stopIfTrue="1" operator="lessThan">
      <formula>0</formula>
    </cfRule>
  </conditionalFormatting>
  <conditionalFormatting sqref="F357">
    <cfRule type="cellIs" dxfId="2" priority="1005" stopIfTrue="1" operator="lessThan">
      <formula>0</formula>
    </cfRule>
  </conditionalFormatting>
  <conditionalFormatting sqref="F358">
    <cfRule type="cellIs" dxfId="2" priority="1004" stopIfTrue="1" operator="lessThan">
      <formula>0</formula>
    </cfRule>
  </conditionalFormatting>
  <conditionalFormatting sqref="F359">
    <cfRule type="cellIs" dxfId="2" priority="1003" stopIfTrue="1" operator="lessThan">
      <formula>0</formula>
    </cfRule>
  </conditionalFormatting>
  <conditionalFormatting sqref="F360">
    <cfRule type="cellIs" dxfId="2" priority="1002" stopIfTrue="1" operator="lessThan">
      <formula>0</formula>
    </cfRule>
  </conditionalFormatting>
  <conditionalFormatting sqref="F361">
    <cfRule type="cellIs" dxfId="2" priority="1001" stopIfTrue="1" operator="lessThan">
      <formula>0</formula>
    </cfRule>
  </conditionalFormatting>
  <conditionalFormatting sqref="F362">
    <cfRule type="cellIs" dxfId="2" priority="1000" stopIfTrue="1" operator="lessThan">
      <formula>0</formula>
    </cfRule>
  </conditionalFormatting>
  <conditionalFormatting sqref="F363">
    <cfRule type="cellIs" dxfId="2" priority="999" stopIfTrue="1" operator="lessThan">
      <formula>0</formula>
    </cfRule>
  </conditionalFormatting>
  <conditionalFormatting sqref="F364">
    <cfRule type="cellIs" dxfId="2" priority="998" stopIfTrue="1" operator="lessThan">
      <formula>0</formula>
    </cfRule>
  </conditionalFormatting>
  <conditionalFormatting sqref="F365">
    <cfRule type="cellIs" dxfId="2" priority="997" stopIfTrue="1" operator="lessThan">
      <formula>0</formula>
    </cfRule>
  </conditionalFormatting>
  <conditionalFormatting sqref="F366">
    <cfRule type="cellIs" dxfId="2" priority="996" stopIfTrue="1" operator="lessThan">
      <formula>0</formula>
    </cfRule>
  </conditionalFormatting>
  <conditionalFormatting sqref="F367">
    <cfRule type="cellIs" dxfId="2" priority="995" stopIfTrue="1" operator="lessThan">
      <formula>0</formula>
    </cfRule>
  </conditionalFormatting>
  <conditionalFormatting sqref="F368">
    <cfRule type="cellIs" dxfId="2" priority="994" stopIfTrue="1" operator="lessThan">
      <formula>0</formula>
    </cfRule>
  </conditionalFormatting>
  <conditionalFormatting sqref="F369">
    <cfRule type="cellIs" dxfId="2" priority="993" stopIfTrue="1" operator="lessThan">
      <formula>0</formula>
    </cfRule>
  </conditionalFormatting>
  <conditionalFormatting sqref="F370">
    <cfRule type="cellIs" dxfId="2" priority="992" stopIfTrue="1" operator="lessThan">
      <formula>0</formula>
    </cfRule>
  </conditionalFormatting>
  <conditionalFormatting sqref="F371">
    <cfRule type="cellIs" dxfId="2" priority="991" stopIfTrue="1" operator="lessThan">
      <formula>0</formula>
    </cfRule>
  </conditionalFormatting>
  <conditionalFormatting sqref="F372">
    <cfRule type="cellIs" dxfId="2" priority="990" stopIfTrue="1" operator="lessThan">
      <formula>0</formula>
    </cfRule>
  </conditionalFormatting>
  <conditionalFormatting sqref="F373">
    <cfRule type="cellIs" dxfId="2" priority="989" stopIfTrue="1" operator="lessThan">
      <formula>0</formula>
    </cfRule>
  </conditionalFormatting>
  <conditionalFormatting sqref="F374">
    <cfRule type="cellIs" dxfId="2" priority="988" stopIfTrue="1" operator="lessThan">
      <formula>0</formula>
    </cfRule>
  </conditionalFormatting>
  <conditionalFormatting sqref="F375">
    <cfRule type="cellIs" dxfId="2" priority="987" stopIfTrue="1" operator="lessThan">
      <formula>0</formula>
    </cfRule>
  </conditionalFormatting>
  <conditionalFormatting sqref="F376">
    <cfRule type="cellIs" dxfId="2" priority="986" stopIfTrue="1" operator="lessThan">
      <formula>0</formula>
    </cfRule>
  </conditionalFormatting>
  <conditionalFormatting sqref="F377">
    <cfRule type="cellIs" dxfId="2" priority="985" stopIfTrue="1" operator="lessThan">
      <formula>0</formula>
    </cfRule>
  </conditionalFormatting>
  <conditionalFormatting sqref="F378">
    <cfRule type="cellIs" dxfId="2" priority="984" stopIfTrue="1" operator="lessThan">
      <formula>0</formula>
    </cfRule>
  </conditionalFormatting>
  <conditionalFormatting sqref="F379">
    <cfRule type="cellIs" dxfId="2" priority="983" stopIfTrue="1" operator="lessThan">
      <formula>0</formula>
    </cfRule>
  </conditionalFormatting>
  <conditionalFormatting sqref="F380">
    <cfRule type="cellIs" dxfId="2" priority="982" stopIfTrue="1" operator="lessThan">
      <formula>0</formula>
    </cfRule>
  </conditionalFormatting>
  <conditionalFormatting sqref="F381">
    <cfRule type="cellIs" dxfId="2" priority="981" stopIfTrue="1" operator="lessThan">
      <formula>0</formula>
    </cfRule>
  </conditionalFormatting>
  <conditionalFormatting sqref="F382">
    <cfRule type="cellIs" dxfId="2" priority="980" stopIfTrue="1" operator="lessThan">
      <formula>0</formula>
    </cfRule>
  </conditionalFormatting>
  <conditionalFormatting sqref="F383">
    <cfRule type="cellIs" dxfId="2" priority="979" stopIfTrue="1" operator="lessThan">
      <formula>0</formula>
    </cfRule>
  </conditionalFormatting>
  <conditionalFormatting sqref="F384">
    <cfRule type="cellIs" dxfId="2" priority="978" stopIfTrue="1" operator="lessThan">
      <formula>0</formula>
    </cfRule>
  </conditionalFormatting>
  <conditionalFormatting sqref="F385">
    <cfRule type="cellIs" dxfId="2" priority="977" stopIfTrue="1" operator="lessThan">
      <formula>0</formula>
    </cfRule>
  </conditionalFormatting>
  <conditionalFormatting sqref="F386">
    <cfRule type="cellIs" dxfId="2" priority="976" stopIfTrue="1" operator="lessThan">
      <formula>0</formula>
    </cfRule>
  </conditionalFormatting>
  <conditionalFormatting sqref="F387">
    <cfRule type="cellIs" dxfId="2" priority="975" stopIfTrue="1" operator="lessThan">
      <formula>0</formula>
    </cfRule>
  </conditionalFormatting>
  <conditionalFormatting sqref="F388">
    <cfRule type="cellIs" dxfId="2" priority="974" stopIfTrue="1" operator="lessThan">
      <formula>0</formula>
    </cfRule>
  </conditionalFormatting>
  <conditionalFormatting sqref="F389">
    <cfRule type="cellIs" dxfId="2" priority="973" stopIfTrue="1" operator="lessThan">
      <formula>0</formula>
    </cfRule>
  </conditionalFormatting>
  <conditionalFormatting sqref="F390">
    <cfRule type="cellIs" dxfId="2" priority="972" stopIfTrue="1" operator="lessThan">
      <formula>0</formula>
    </cfRule>
  </conditionalFormatting>
  <conditionalFormatting sqref="F391">
    <cfRule type="cellIs" dxfId="2" priority="971" stopIfTrue="1" operator="lessThan">
      <formula>0</formula>
    </cfRule>
  </conditionalFormatting>
  <conditionalFormatting sqref="F392">
    <cfRule type="cellIs" dxfId="2" priority="970" stopIfTrue="1" operator="lessThan">
      <formula>0</formula>
    </cfRule>
  </conditionalFormatting>
  <conditionalFormatting sqref="F393">
    <cfRule type="cellIs" dxfId="2" priority="969" stopIfTrue="1" operator="lessThan">
      <formula>0</formula>
    </cfRule>
  </conditionalFormatting>
  <conditionalFormatting sqref="F394">
    <cfRule type="cellIs" dxfId="2" priority="968" stopIfTrue="1" operator="lessThan">
      <formula>0</formula>
    </cfRule>
  </conditionalFormatting>
  <conditionalFormatting sqref="F395">
    <cfRule type="cellIs" dxfId="2" priority="967" stopIfTrue="1" operator="lessThan">
      <formula>0</formula>
    </cfRule>
  </conditionalFormatting>
  <conditionalFormatting sqref="F396">
    <cfRule type="cellIs" dxfId="2" priority="966" stopIfTrue="1" operator="lessThan">
      <formula>0</formula>
    </cfRule>
  </conditionalFormatting>
  <conditionalFormatting sqref="F397">
    <cfRule type="cellIs" dxfId="2" priority="965" stopIfTrue="1" operator="lessThan">
      <formula>0</formula>
    </cfRule>
  </conditionalFormatting>
  <conditionalFormatting sqref="F398">
    <cfRule type="cellIs" dxfId="2" priority="964" stopIfTrue="1" operator="lessThan">
      <formula>0</formula>
    </cfRule>
  </conditionalFormatting>
  <conditionalFormatting sqref="F399">
    <cfRule type="cellIs" dxfId="2" priority="963" stopIfTrue="1" operator="lessThan">
      <formula>0</formula>
    </cfRule>
  </conditionalFormatting>
  <conditionalFormatting sqref="F400">
    <cfRule type="cellIs" dxfId="2" priority="962" stopIfTrue="1" operator="lessThan">
      <formula>0</formula>
    </cfRule>
  </conditionalFormatting>
  <conditionalFormatting sqref="F401">
    <cfRule type="cellIs" dxfId="2" priority="961" stopIfTrue="1" operator="lessThan">
      <formula>0</formula>
    </cfRule>
  </conditionalFormatting>
  <conditionalFormatting sqref="F402">
    <cfRule type="cellIs" dxfId="2" priority="960" stopIfTrue="1" operator="lessThan">
      <formula>0</formula>
    </cfRule>
  </conditionalFormatting>
  <conditionalFormatting sqref="F403">
    <cfRule type="cellIs" dxfId="2" priority="959" stopIfTrue="1" operator="lessThan">
      <formula>0</formula>
    </cfRule>
  </conditionalFormatting>
  <conditionalFormatting sqref="F404">
    <cfRule type="cellIs" dxfId="2" priority="958" stopIfTrue="1" operator="lessThan">
      <formula>0</formula>
    </cfRule>
  </conditionalFormatting>
  <conditionalFormatting sqref="F405">
    <cfRule type="cellIs" dxfId="2" priority="957" stopIfTrue="1" operator="lessThan">
      <formula>0</formula>
    </cfRule>
  </conditionalFormatting>
  <conditionalFormatting sqref="F406">
    <cfRule type="cellIs" dxfId="2" priority="956" stopIfTrue="1" operator="lessThan">
      <formula>0</formula>
    </cfRule>
  </conditionalFormatting>
  <conditionalFormatting sqref="F407">
    <cfRule type="cellIs" dxfId="2" priority="955" stopIfTrue="1" operator="lessThan">
      <formula>0</formula>
    </cfRule>
  </conditionalFormatting>
  <conditionalFormatting sqref="F408">
    <cfRule type="cellIs" dxfId="2" priority="954" stopIfTrue="1" operator="lessThan">
      <formula>0</formula>
    </cfRule>
  </conditionalFormatting>
  <conditionalFormatting sqref="F409">
    <cfRule type="cellIs" dxfId="2" priority="953" stopIfTrue="1" operator="lessThan">
      <formula>0</formula>
    </cfRule>
  </conditionalFormatting>
  <conditionalFormatting sqref="F410">
    <cfRule type="cellIs" dxfId="2" priority="952" stopIfTrue="1" operator="lessThan">
      <formula>0</formula>
    </cfRule>
  </conditionalFormatting>
  <conditionalFormatting sqref="F411">
    <cfRule type="cellIs" dxfId="2" priority="951" stopIfTrue="1" operator="lessThan">
      <formula>0</formula>
    </cfRule>
  </conditionalFormatting>
  <conditionalFormatting sqref="F412">
    <cfRule type="cellIs" dxfId="2" priority="950" stopIfTrue="1" operator="lessThan">
      <formula>0</formula>
    </cfRule>
  </conditionalFormatting>
  <conditionalFormatting sqref="F413">
    <cfRule type="cellIs" dxfId="2" priority="949" stopIfTrue="1" operator="lessThan">
      <formula>0</formula>
    </cfRule>
  </conditionalFormatting>
  <conditionalFormatting sqref="F414">
    <cfRule type="cellIs" dxfId="2" priority="948" stopIfTrue="1" operator="lessThan">
      <formula>0</formula>
    </cfRule>
  </conditionalFormatting>
  <conditionalFormatting sqref="F415">
    <cfRule type="cellIs" dxfId="2" priority="947" stopIfTrue="1" operator="lessThan">
      <formula>0</formula>
    </cfRule>
  </conditionalFormatting>
  <conditionalFormatting sqref="F416">
    <cfRule type="cellIs" dxfId="2" priority="946" stopIfTrue="1" operator="lessThan">
      <formula>0</formula>
    </cfRule>
  </conditionalFormatting>
  <conditionalFormatting sqref="F417">
    <cfRule type="cellIs" dxfId="2" priority="945" stopIfTrue="1" operator="lessThan">
      <formula>0</formula>
    </cfRule>
  </conditionalFormatting>
  <conditionalFormatting sqref="F418">
    <cfRule type="cellIs" dxfId="2" priority="944" stopIfTrue="1" operator="lessThan">
      <formula>0</formula>
    </cfRule>
  </conditionalFormatting>
  <conditionalFormatting sqref="F419">
    <cfRule type="cellIs" dxfId="2" priority="943" stopIfTrue="1" operator="lessThan">
      <formula>0</formula>
    </cfRule>
  </conditionalFormatting>
  <conditionalFormatting sqref="F420">
    <cfRule type="cellIs" dxfId="2" priority="942" stopIfTrue="1" operator="lessThan">
      <formula>0</formula>
    </cfRule>
  </conditionalFormatting>
  <conditionalFormatting sqref="F421">
    <cfRule type="cellIs" dxfId="2" priority="941" stopIfTrue="1" operator="lessThan">
      <formula>0</formula>
    </cfRule>
  </conditionalFormatting>
  <conditionalFormatting sqref="F422">
    <cfRule type="cellIs" dxfId="2" priority="940" stopIfTrue="1" operator="lessThan">
      <formula>0</formula>
    </cfRule>
  </conditionalFormatting>
  <conditionalFormatting sqref="F423">
    <cfRule type="cellIs" dxfId="2" priority="939" stopIfTrue="1" operator="lessThan">
      <formula>0</formula>
    </cfRule>
  </conditionalFormatting>
  <conditionalFormatting sqref="F424">
    <cfRule type="cellIs" dxfId="2" priority="938" stopIfTrue="1" operator="lessThan">
      <formula>0</formula>
    </cfRule>
  </conditionalFormatting>
  <conditionalFormatting sqref="F425">
    <cfRule type="cellIs" dxfId="2" priority="937" stopIfTrue="1" operator="lessThan">
      <formula>0</formula>
    </cfRule>
  </conditionalFormatting>
  <conditionalFormatting sqref="F426">
    <cfRule type="cellIs" dxfId="2" priority="936" stopIfTrue="1" operator="lessThan">
      <formula>0</formula>
    </cfRule>
  </conditionalFormatting>
  <conditionalFormatting sqref="F427">
    <cfRule type="cellIs" dxfId="2" priority="935" stopIfTrue="1" operator="lessThan">
      <formula>0</formula>
    </cfRule>
  </conditionalFormatting>
  <conditionalFormatting sqref="F428">
    <cfRule type="cellIs" dxfId="2" priority="934" stopIfTrue="1" operator="lessThan">
      <formula>0</formula>
    </cfRule>
  </conditionalFormatting>
  <conditionalFormatting sqref="F429">
    <cfRule type="cellIs" dxfId="2" priority="933" stopIfTrue="1" operator="lessThan">
      <formula>0</formula>
    </cfRule>
  </conditionalFormatting>
  <conditionalFormatting sqref="F430">
    <cfRule type="cellIs" dxfId="2" priority="932" stopIfTrue="1" operator="lessThan">
      <formula>0</formula>
    </cfRule>
  </conditionalFormatting>
  <conditionalFormatting sqref="F431">
    <cfRule type="cellIs" dxfId="2" priority="931" stopIfTrue="1" operator="lessThan">
      <formula>0</formula>
    </cfRule>
  </conditionalFormatting>
  <conditionalFormatting sqref="F432">
    <cfRule type="cellIs" dxfId="2" priority="930" stopIfTrue="1" operator="lessThan">
      <formula>0</formula>
    </cfRule>
  </conditionalFormatting>
  <conditionalFormatting sqref="F433">
    <cfRule type="cellIs" dxfId="2" priority="929" stopIfTrue="1" operator="lessThan">
      <formula>0</formula>
    </cfRule>
  </conditionalFormatting>
  <conditionalFormatting sqref="F434">
    <cfRule type="cellIs" dxfId="2" priority="928" stopIfTrue="1" operator="lessThan">
      <formula>0</formula>
    </cfRule>
  </conditionalFormatting>
  <conditionalFormatting sqref="F435">
    <cfRule type="cellIs" dxfId="2" priority="927" stopIfTrue="1" operator="lessThan">
      <formula>0</formula>
    </cfRule>
  </conditionalFormatting>
  <conditionalFormatting sqref="F436">
    <cfRule type="cellIs" dxfId="2" priority="926" stopIfTrue="1" operator="lessThan">
      <formula>0</formula>
    </cfRule>
  </conditionalFormatting>
  <conditionalFormatting sqref="F437">
    <cfRule type="cellIs" dxfId="2" priority="925" stopIfTrue="1" operator="lessThan">
      <formula>0</formula>
    </cfRule>
  </conditionalFormatting>
  <conditionalFormatting sqref="F438">
    <cfRule type="cellIs" dxfId="2" priority="924" stopIfTrue="1" operator="lessThan">
      <formula>0</formula>
    </cfRule>
  </conditionalFormatting>
  <conditionalFormatting sqref="F439">
    <cfRule type="cellIs" dxfId="2" priority="923" stopIfTrue="1" operator="lessThan">
      <formula>0</formula>
    </cfRule>
  </conditionalFormatting>
  <conditionalFormatting sqref="F440">
    <cfRule type="cellIs" dxfId="2" priority="922" stopIfTrue="1" operator="lessThan">
      <formula>0</formula>
    </cfRule>
  </conditionalFormatting>
  <conditionalFormatting sqref="F441">
    <cfRule type="cellIs" dxfId="2" priority="921" stopIfTrue="1" operator="lessThan">
      <formula>0</formula>
    </cfRule>
  </conditionalFormatting>
  <conditionalFormatting sqref="F442">
    <cfRule type="cellIs" dxfId="2" priority="920" stopIfTrue="1" operator="lessThan">
      <formula>0</formula>
    </cfRule>
  </conditionalFormatting>
  <conditionalFormatting sqref="F443">
    <cfRule type="cellIs" dxfId="2" priority="919" stopIfTrue="1" operator="lessThan">
      <formula>0</formula>
    </cfRule>
  </conditionalFormatting>
  <conditionalFormatting sqref="F444">
    <cfRule type="cellIs" dxfId="2" priority="918" stopIfTrue="1" operator="lessThan">
      <formula>0</formula>
    </cfRule>
  </conditionalFormatting>
  <conditionalFormatting sqref="F445">
    <cfRule type="cellIs" dxfId="2" priority="917" stopIfTrue="1" operator="lessThan">
      <formula>0</formula>
    </cfRule>
  </conditionalFormatting>
  <conditionalFormatting sqref="F446">
    <cfRule type="cellIs" dxfId="2" priority="916" stopIfTrue="1" operator="lessThan">
      <formula>0</formula>
    </cfRule>
  </conditionalFormatting>
  <conditionalFormatting sqref="F447">
    <cfRule type="cellIs" dxfId="2" priority="915" stopIfTrue="1" operator="lessThan">
      <formula>0</formula>
    </cfRule>
  </conditionalFormatting>
  <conditionalFormatting sqref="F448">
    <cfRule type="cellIs" dxfId="2" priority="914" stopIfTrue="1" operator="lessThan">
      <formula>0</formula>
    </cfRule>
  </conditionalFormatting>
  <conditionalFormatting sqref="F449">
    <cfRule type="cellIs" dxfId="2" priority="913" stopIfTrue="1" operator="lessThan">
      <formula>0</formula>
    </cfRule>
  </conditionalFormatting>
  <conditionalFormatting sqref="F450">
    <cfRule type="cellIs" dxfId="2" priority="912" stopIfTrue="1" operator="lessThan">
      <formula>0</formula>
    </cfRule>
  </conditionalFormatting>
  <conditionalFormatting sqref="F451">
    <cfRule type="cellIs" dxfId="2" priority="911" stopIfTrue="1" operator="lessThan">
      <formula>0</formula>
    </cfRule>
  </conditionalFormatting>
  <conditionalFormatting sqref="F452">
    <cfRule type="cellIs" dxfId="2" priority="910" stopIfTrue="1" operator="lessThan">
      <formula>0</formula>
    </cfRule>
  </conditionalFormatting>
  <conditionalFormatting sqref="F453">
    <cfRule type="cellIs" dxfId="2" priority="909" stopIfTrue="1" operator="lessThan">
      <formula>0</formula>
    </cfRule>
  </conditionalFormatting>
  <conditionalFormatting sqref="F454">
    <cfRule type="cellIs" dxfId="2" priority="908" stopIfTrue="1" operator="lessThan">
      <formula>0</formula>
    </cfRule>
  </conditionalFormatting>
  <conditionalFormatting sqref="F455">
    <cfRule type="cellIs" dxfId="2" priority="907" stopIfTrue="1" operator="lessThan">
      <formula>0</formula>
    </cfRule>
  </conditionalFormatting>
  <conditionalFormatting sqref="F456">
    <cfRule type="cellIs" dxfId="2" priority="906" stopIfTrue="1" operator="lessThan">
      <formula>0</formula>
    </cfRule>
  </conditionalFormatting>
  <conditionalFormatting sqref="F457">
    <cfRule type="cellIs" dxfId="2" priority="905" stopIfTrue="1" operator="lessThan">
      <formula>0</formula>
    </cfRule>
  </conditionalFormatting>
  <conditionalFormatting sqref="F458">
    <cfRule type="cellIs" dxfId="2" priority="904" stopIfTrue="1" operator="lessThan">
      <formula>0</formula>
    </cfRule>
  </conditionalFormatting>
  <conditionalFormatting sqref="F459">
    <cfRule type="cellIs" dxfId="2" priority="903" stopIfTrue="1" operator="lessThan">
      <formula>0</formula>
    </cfRule>
  </conditionalFormatting>
  <conditionalFormatting sqref="F460">
    <cfRule type="cellIs" dxfId="2" priority="902" stopIfTrue="1" operator="lessThan">
      <formula>0</formula>
    </cfRule>
  </conditionalFormatting>
  <conditionalFormatting sqref="F461">
    <cfRule type="cellIs" dxfId="2" priority="901" stopIfTrue="1" operator="lessThan">
      <formula>0</formula>
    </cfRule>
  </conditionalFormatting>
  <conditionalFormatting sqref="F462">
    <cfRule type="cellIs" dxfId="2" priority="900" stopIfTrue="1" operator="lessThan">
      <formula>0</formula>
    </cfRule>
  </conditionalFormatting>
  <conditionalFormatting sqref="F463">
    <cfRule type="cellIs" dxfId="2" priority="899" stopIfTrue="1" operator="lessThan">
      <formula>0</formula>
    </cfRule>
  </conditionalFormatting>
  <conditionalFormatting sqref="F464">
    <cfRule type="cellIs" dxfId="2" priority="898" stopIfTrue="1" operator="lessThan">
      <formula>0</formula>
    </cfRule>
  </conditionalFormatting>
  <conditionalFormatting sqref="F465">
    <cfRule type="cellIs" dxfId="2" priority="897" stopIfTrue="1" operator="lessThan">
      <formula>0</formula>
    </cfRule>
  </conditionalFormatting>
  <conditionalFormatting sqref="F466">
    <cfRule type="cellIs" dxfId="2" priority="896" stopIfTrue="1" operator="lessThan">
      <formula>0</formula>
    </cfRule>
  </conditionalFormatting>
  <conditionalFormatting sqref="F467">
    <cfRule type="cellIs" dxfId="2" priority="895" stopIfTrue="1" operator="lessThan">
      <formula>0</formula>
    </cfRule>
  </conditionalFormatting>
  <conditionalFormatting sqref="F468">
    <cfRule type="cellIs" dxfId="2" priority="894" stopIfTrue="1" operator="lessThan">
      <formula>0</formula>
    </cfRule>
  </conditionalFormatting>
  <conditionalFormatting sqref="F469">
    <cfRule type="cellIs" dxfId="2" priority="893" stopIfTrue="1" operator="lessThan">
      <formula>0</formula>
    </cfRule>
  </conditionalFormatting>
  <conditionalFormatting sqref="F470">
    <cfRule type="cellIs" dxfId="2" priority="892" stopIfTrue="1" operator="lessThan">
      <formula>0</formula>
    </cfRule>
  </conditionalFormatting>
  <conditionalFormatting sqref="F471">
    <cfRule type="cellIs" dxfId="2" priority="891" stopIfTrue="1" operator="lessThan">
      <formula>0</formula>
    </cfRule>
  </conditionalFormatting>
  <conditionalFormatting sqref="F472">
    <cfRule type="cellIs" dxfId="2" priority="890" stopIfTrue="1" operator="lessThan">
      <formula>0</formula>
    </cfRule>
  </conditionalFormatting>
  <conditionalFormatting sqref="F473">
    <cfRule type="cellIs" dxfId="2" priority="889" stopIfTrue="1" operator="lessThan">
      <formula>0</formula>
    </cfRule>
  </conditionalFormatting>
  <conditionalFormatting sqref="F474">
    <cfRule type="cellIs" dxfId="2" priority="888" stopIfTrue="1" operator="lessThan">
      <formula>0</formula>
    </cfRule>
  </conditionalFormatting>
  <conditionalFormatting sqref="F475">
    <cfRule type="cellIs" dxfId="2" priority="887" stopIfTrue="1" operator="lessThan">
      <formula>0</formula>
    </cfRule>
  </conditionalFormatting>
  <conditionalFormatting sqref="F476">
    <cfRule type="cellIs" dxfId="2" priority="886" stopIfTrue="1" operator="lessThan">
      <formula>0</formula>
    </cfRule>
  </conditionalFormatting>
  <conditionalFormatting sqref="F477">
    <cfRule type="cellIs" dxfId="2" priority="885" stopIfTrue="1" operator="lessThan">
      <formula>0</formula>
    </cfRule>
  </conditionalFormatting>
  <conditionalFormatting sqref="F478">
    <cfRule type="cellIs" dxfId="2" priority="884" stopIfTrue="1" operator="lessThan">
      <formula>0</formula>
    </cfRule>
  </conditionalFormatting>
  <conditionalFormatting sqref="F479">
    <cfRule type="cellIs" dxfId="2" priority="883" stopIfTrue="1" operator="lessThan">
      <formula>0</formula>
    </cfRule>
  </conditionalFormatting>
  <conditionalFormatting sqref="F480">
    <cfRule type="cellIs" dxfId="2" priority="882" stopIfTrue="1" operator="lessThan">
      <formula>0</formula>
    </cfRule>
  </conditionalFormatting>
  <conditionalFormatting sqref="F481">
    <cfRule type="cellIs" dxfId="2" priority="881" stopIfTrue="1" operator="lessThan">
      <formula>0</formula>
    </cfRule>
  </conditionalFormatting>
  <conditionalFormatting sqref="F482">
    <cfRule type="cellIs" dxfId="2" priority="880" stopIfTrue="1" operator="lessThan">
      <formula>0</formula>
    </cfRule>
  </conditionalFormatting>
  <conditionalFormatting sqref="F483">
    <cfRule type="cellIs" dxfId="2" priority="879" stopIfTrue="1" operator="lessThan">
      <formula>0</formula>
    </cfRule>
  </conditionalFormatting>
  <conditionalFormatting sqref="F484">
    <cfRule type="cellIs" dxfId="2" priority="878" stopIfTrue="1" operator="lessThan">
      <formula>0</formula>
    </cfRule>
  </conditionalFormatting>
  <conditionalFormatting sqref="F485">
    <cfRule type="cellIs" dxfId="2" priority="877" stopIfTrue="1" operator="lessThan">
      <formula>0</formula>
    </cfRule>
  </conditionalFormatting>
  <conditionalFormatting sqref="F486">
    <cfRule type="cellIs" dxfId="2" priority="876" stopIfTrue="1" operator="lessThan">
      <formula>0</formula>
    </cfRule>
  </conditionalFormatting>
  <conditionalFormatting sqref="F487">
    <cfRule type="cellIs" dxfId="2" priority="875" stopIfTrue="1" operator="lessThan">
      <formula>0</formula>
    </cfRule>
  </conditionalFormatting>
  <conditionalFormatting sqref="F488">
    <cfRule type="cellIs" dxfId="2" priority="874" stopIfTrue="1" operator="lessThan">
      <formula>0</formula>
    </cfRule>
  </conditionalFormatting>
  <conditionalFormatting sqref="F489">
    <cfRule type="cellIs" dxfId="2" priority="873" stopIfTrue="1" operator="lessThan">
      <formula>0</formula>
    </cfRule>
  </conditionalFormatting>
  <conditionalFormatting sqref="F490">
    <cfRule type="cellIs" dxfId="2" priority="872" stopIfTrue="1" operator="lessThan">
      <formula>0</formula>
    </cfRule>
  </conditionalFormatting>
  <conditionalFormatting sqref="F491">
    <cfRule type="cellIs" dxfId="2" priority="871" stopIfTrue="1" operator="lessThan">
      <formula>0</formula>
    </cfRule>
  </conditionalFormatting>
  <conditionalFormatting sqref="F492">
    <cfRule type="cellIs" dxfId="2" priority="870" stopIfTrue="1" operator="lessThan">
      <formula>0</formula>
    </cfRule>
  </conditionalFormatting>
  <conditionalFormatting sqref="F493">
    <cfRule type="cellIs" dxfId="2" priority="869" stopIfTrue="1" operator="lessThan">
      <formula>0</formula>
    </cfRule>
  </conditionalFormatting>
  <conditionalFormatting sqref="F494">
    <cfRule type="cellIs" dxfId="2" priority="868" stopIfTrue="1" operator="lessThan">
      <formula>0</formula>
    </cfRule>
  </conditionalFormatting>
  <conditionalFormatting sqref="F495">
    <cfRule type="cellIs" dxfId="2" priority="867" stopIfTrue="1" operator="lessThan">
      <formula>0</formula>
    </cfRule>
  </conditionalFormatting>
  <conditionalFormatting sqref="F496">
    <cfRule type="cellIs" dxfId="2" priority="866" stopIfTrue="1" operator="lessThan">
      <formula>0</formula>
    </cfRule>
  </conditionalFormatting>
  <conditionalFormatting sqref="F497">
    <cfRule type="cellIs" dxfId="2" priority="865" stopIfTrue="1" operator="lessThan">
      <formula>0</formula>
    </cfRule>
  </conditionalFormatting>
  <conditionalFormatting sqref="F498">
    <cfRule type="cellIs" dxfId="2" priority="864" stopIfTrue="1" operator="lessThan">
      <formula>0</formula>
    </cfRule>
  </conditionalFormatting>
  <conditionalFormatting sqref="F499">
    <cfRule type="cellIs" dxfId="2" priority="863" stopIfTrue="1" operator="lessThan">
      <formula>0</formula>
    </cfRule>
  </conditionalFormatting>
  <conditionalFormatting sqref="F500">
    <cfRule type="cellIs" dxfId="2" priority="862" stopIfTrue="1" operator="lessThan">
      <formula>0</formula>
    </cfRule>
  </conditionalFormatting>
  <conditionalFormatting sqref="F501">
    <cfRule type="cellIs" dxfId="2" priority="861" stopIfTrue="1" operator="lessThan">
      <formula>0</formula>
    </cfRule>
  </conditionalFormatting>
  <conditionalFormatting sqref="F502">
    <cfRule type="cellIs" dxfId="2" priority="860" stopIfTrue="1" operator="lessThan">
      <formula>0</formula>
    </cfRule>
  </conditionalFormatting>
  <conditionalFormatting sqref="F503">
    <cfRule type="cellIs" dxfId="2" priority="859" stopIfTrue="1" operator="lessThan">
      <formula>0</formula>
    </cfRule>
  </conditionalFormatting>
  <conditionalFormatting sqref="F504">
    <cfRule type="cellIs" dxfId="2" priority="858" stopIfTrue="1" operator="lessThan">
      <formula>0</formula>
    </cfRule>
  </conditionalFormatting>
  <conditionalFormatting sqref="F505">
    <cfRule type="cellIs" dxfId="2" priority="857" stopIfTrue="1" operator="lessThan">
      <formula>0</formula>
    </cfRule>
  </conditionalFormatting>
  <conditionalFormatting sqref="F506">
    <cfRule type="cellIs" dxfId="2" priority="856" stopIfTrue="1" operator="lessThan">
      <formula>0</formula>
    </cfRule>
  </conditionalFormatting>
  <conditionalFormatting sqref="F507">
    <cfRule type="cellIs" dxfId="2" priority="855" stopIfTrue="1" operator="lessThan">
      <formula>0</formula>
    </cfRule>
  </conditionalFormatting>
  <conditionalFormatting sqref="F508">
    <cfRule type="cellIs" dxfId="2" priority="854" stopIfTrue="1" operator="lessThan">
      <formula>0</formula>
    </cfRule>
  </conditionalFormatting>
  <conditionalFormatting sqref="F509">
    <cfRule type="cellIs" dxfId="2" priority="853" stopIfTrue="1" operator="lessThan">
      <formula>0</formula>
    </cfRule>
  </conditionalFormatting>
  <conditionalFormatting sqref="F510">
    <cfRule type="cellIs" dxfId="2" priority="852" stopIfTrue="1" operator="lessThan">
      <formula>0</formula>
    </cfRule>
  </conditionalFormatting>
  <conditionalFormatting sqref="F511">
    <cfRule type="cellIs" dxfId="2" priority="851" stopIfTrue="1" operator="lessThan">
      <formula>0</formula>
    </cfRule>
  </conditionalFormatting>
  <conditionalFormatting sqref="F512">
    <cfRule type="cellIs" dxfId="2" priority="850" stopIfTrue="1" operator="lessThan">
      <formula>0</formula>
    </cfRule>
  </conditionalFormatting>
  <conditionalFormatting sqref="F513">
    <cfRule type="cellIs" dxfId="2" priority="849" stopIfTrue="1" operator="lessThan">
      <formula>0</formula>
    </cfRule>
  </conditionalFormatting>
  <conditionalFormatting sqref="F514">
    <cfRule type="cellIs" dxfId="2" priority="848" stopIfTrue="1" operator="lessThan">
      <formula>0</formula>
    </cfRule>
  </conditionalFormatting>
  <conditionalFormatting sqref="F515">
    <cfRule type="cellIs" dxfId="2" priority="847" stopIfTrue="1" operator="lessThan">
      <formula>0</formula>
    </cfRule>
  </conditionalFormatting>
  <conditionalFormatting sqref="F516">
    <cfRule type="cellIs" dxfId="2" priority="846" stopIfTrue="1" operator="lessThan">
      <formula>0</formula>
    </cfRule>
  </conditionalFormatting>
  <conditionalFormatting sqref="F517">
    <cfRule type="cellIs" dxfId="2" priority="845" stopIfTrue="1" operator="lessThan">
      <formula>0</formula>
    </cfRule>
  </conditionalFormatting>
  <conditionalFormatting sqref="F518">
    <cfRule type="cellIs" dxfId="2" priority="844" stopIfTrue="1" operator="lessThan">
      <formula>0</formula>
    </cfRule>
  </conditionalFormatting>
  <conditionalFormatting sqref="F519">
    <cfRule type="cellIs" dxfId="2" priority="843" stopIfTrue="1" operator="lessThan">
      <formula>0</formula>
    </cfRule>
  </conditionalFormatting>
  <conditionalFormatting sqref="F520">
    <cfRule type="cellIs" dxfId="2" priority="842" stopIfTrue="1" operator="lessThan">
      <formula>0</formula>
    </cfRule>
  </conditionalFormatting>
  <conditionalFormatting sqref="F521">
    <cfRule type="cellIs" dxfId="2" priority="841" stopIfTrue="1" operator="lessThan">
      <formula>0</formula>
    </cfRule>
  </conditionalFormatting>
  <conditionalFormatting sqref="F522">
    <cfRule type="cellIs" dxfId="2" priority="840" stopIfTrue="1" operator="lessThan">
      <formula>0</formula>
    </cfRule>
  </conditionalFormatting>
  <conditionalFormatting sqref="F523">
    <cfRule type="cellIs" dxfId="2" priority="839" stopIfTrue="1" operator="lessThan">
      <formula>0</formula>
    </cfRule>
  </conditionalFormatting>
  <conditionalFormatting sqref="F524">
    <cfRule type="cellIs" dxfId="2" priority="838" stopIfTrue="1" operator="lessThan">
      <formula>0</formula>
    </cfRule>
  </conditionalFormatting>
  <conditionalFormatting sqref="F525">
    <cfRule type="cellIs" dxfId="2" priority="837" stopIfTrue="1" operator="lessThan">
      <formula>0</formula>
    </cfRule>
  </conditionalFormatting>
  <conditionalFormatting sqref="F526">
    <cfRule type="cellIs" dxfId="2" priority="836" stopIfTrue="1" operator="lessThan">
      <formula>0</formula>
    </cfRule>
  </conditionalFormatting>
  <conditionalFormatting sqref="F527">
    <cfRule type="cellIs" dxfId="2" priority="835" stopIfTrue="1" operator="lessThan">
      <formula>0</formula>
    </cfRule>
  </conditionalFormatting>
  <conditionalFormatting sqref="F528">
    <cfRule type="cellIs" dxfId="2" priority="834" stopIfTrue="1" operator="lessThan">
      <formula>0</formula>
    </cfRule>
  </conditionalFormatting>
  <conditionalFormatting sqref="F529">
    <cfRule type="cellIs" dxfId="2" priority="833" stopIfTrue="1" operator="lessThan">
      <formula>0</formula>
    </cfRule>
  </conditionalFormatting>
  <conditionalFormatting sqref="F530">
    <cfRule type="cellIs" dxfId="2" priority="832" stopIfTrue="1" operator="lessThan">
      <formula>0</formula>
    </cfRule>
  </conditionalFormatting>
  <conditionalFormatting sqref="F531">
    <cfRule type="cellIs" dxfId="2" priority="831" stopIfTrue="1" operator="lessThan">
      <formula>0</formula>
    </cfRule>
  </conditionalFormatting>
  <conditionalFormatting sqref="F532">
    <cfRule type="cellIs" dxfId="2" priority="830" stopIfTrue="1" operator="lessThan">
      <formula>0</formula>
    </cfRule>
  </conditionalFormatting>
  <conditionalFormatting sqref="F533">
    <cfRule type="cellIs" dxfId="2" priority="829" stopIfTrue="1" operator="lessThan">
      <formula>0</formula>
    </cfRule>
  </conditionalFormatting>
  <conditionalFormatting sqref="F534">
    <cfRule type="cellIs" dxfId="2" priority="828" stopIfTrue="1" operator="lessThan">
      <formula>0</formula>
    </cfRule>
  </conditionalFormatting>
  <conditionalFormatting sqref="F535">
    <cfRule type="cellIs" dxfId="2" priority="827" stopIfTrue="1" operator="lessThan">
      <formula>0</formula>
    </cfRule>
  </conditionalFormatting>
  <conditionalFormatting sqref="F536">
    <cfRule type="cellIs" dxfId="2" priority="826" stopIfTrue="1" operator="lessThan">
      <formula>0</formula>
    </cfRule>
  </conditionalFormatting>
  <conditionalFormatting sqref="F537">
    <cfRule type="cellIs" dxfId="2" priority="825" stopIfTrue="1" operator="lessThan">
      <formula>0</formula>
    </cfRule>
  </conditionalFormatting>
  <conditionalFormatting sqref="F538">
    <cfRule type="cellIs" dxfId="2" priority="824" stopIfTrue="1" operator="lessThan">
      <formula>0</formula>
    </cfRule>
  </conditionalFormatting>
  <conditionalFormatting sqref="F539">
    <cfRule type="cellIs" dxfId="2" priority="823" stopIfTrue="1" operator="lessThan">
      <formula>0</formula>
    </cfRule>
  </conditionalFormatting>
  <conditionalFormatting sqref="F540">
    <cfRule type="cellIs" dxfId="2" priority="822" stopIfTrue="1" operator="lessThan">
      <formula>0</formula>
    </cfRule>
  </conditionalFormatting>
  <conditionalFormatting sqref="F541">
    <cfRule type="cellIs" dxfId="2" priority="821" stopIfTrue="1" operator="lessThan">
      <formula>0</formula>
    </cfRule>
  </conditionalFormatting>
  <conditionalFormatting sqref="F542">
    <cfRule type="cellIs" dxfId="2" priority="820" stopIfTrue="1" operator="lessThan">
      <formula>0</formula>
    </cfRule>
  </conditionalFormatting>
  <conditionalFormatting sqref="F543">
    <cfRule type="cellIs" dxfId="2" priority="819" stopIfTrue="1" operator="lessThan">
      <formula>0</formula>
    </cfRule>
  </conditionalFormatting>
  <conditionalFormatting sqref="F544">
    <cfRule type="cellIs" dxfId="2" priority="818" stopIfTrue="1" operator="lessThan">
      <formula>0</formula>
    </cfRule>
  </conditionalFormatting>
  <conditionalFormatting sqref="F545">
    <cfRule type="cellIs" dxfId="2" priority="817" stopIfTrue="1" operator="lessThan">
      <formula>0</formula>
    </cfRule>
  </conditionalFormatting>
  <conditionalFormatting sqref="F546">
    <cfRule type="cellIs" dxfId="2" priority="816" stopIfTrue="1" operator="lessThan">
      <formula>0</formula>
    </cfRule>
  </conditionalFormatting>
  <conditionalFormatting sqref="F547">
    <cfRule type="cellIs" dxfId="2" priority="815" stopIfTrue="1" operator="lessThan">
      <formula>0</formula>
    </cfRule>
  </conditionalFormatting>
  <conditionalFormatting sqref="F548">
    <cfRule type="cellIs" dxfId="2" priority="814" stopIfTrue="1" operator="lessThan">
      <formula>0</formula>
    </cfRule>
  </conditionalFormatting>
  <conditionalFormatting sqref="F549">
    <cfRule type="cellIs" dxfId="2" priority="813" stopIfTrue="1" operator="lessThan">
      <formula>0</formula>
    </cfRule>
  </conditionalFormatting>
  <conditionalFormatting sqref="F550">
    <cfRule type="cellIs" dxfId="2" priority="812" stopIfTrue="1" operator="lessThan">
      <formula>0</formula>
    </cfRule>
  </conditionalFormatting>
  <conditionalFormatting sqref="F551">
    <cfRule type="cellIs" dxfId="2" priority="811" stopIfTrue="1" operator="lessThan">
      <formula>0</formula>
    </cfRule>
  </conditionalFormatting>
  <conditionalFormatting sqref="F552">
    <cfRule type="cellIs" dxfId="2" priority="810" stopIfTrue="1" operator="lessThan">
      <formula>0</formula>
    </cfRule>
  </conditionalFormatting>
  <conditionalFormatting sqref="F553">
    <cfRule type="cellIs" dxfId="2" priority="809" stopIfTrue="1" operator="lessThan">
      <formula>0</formula>
    </cfRule>
  </conditionalFormatting>
  <conditionalFormatting sqref="F554">
    <cfRule type="cellIs" dxfId="2" priority="808" stopIfTrue="1" operator="lessThan">
      <formula>0</formula>
    </cfRule>
  </conditionalFormatting>
  <conditionalFormatting sqref="F555">
    <cfRule type="cellIs" dxfId="2" priority="807" stopIfTrue="1" operator="lessThan">
      <formula>0</formula>
    </cfRule>
  </conditionalFormatting>
  <conditionalFormatting sqref="F556">
    <cfRule type="cellIs" dxfId="2" priority="806" stopIfTrue="1" operator="lessThan">
      <formula>0</formula>
    </cfRule>
  </conditionalFormatting>
  <conditionalFormatting sqref="F557">
    <cfRule type="cellIs" dxfId="2" priority="805" stopIfTrue="1" operator="lessThan">
      <formula>0</formula>
    </cfRule>
  </conditionalFormatting>
  <conditionalFormatting sqref="F558">
    <cfRule type="cellIs" dxfId="2" priority="804" stopIfTrue="1" operator="lessThan">
      <formula>0</formula>
    </cfRule>
  </conditionalFormatting>
  <conditionalFormatting sqref="F559">
    <cfRule type="cellIs" dxfId="2" priority="803" stopIfTrue="1" operator="lessThan">
      <formula>0</formula>
    </cfRule>
  </conditionalFormatting>
  <conditionalFormatting sqref="F560">
    <cfRule type="cellIs" dxfId="2" priority="802" stopIfTrue="1" operator="lessThan">
      <formula>0</formula>
    </cfRule>
  </conditionalFormatting>
  <conditionalFormatting sqref="F561">
    <cfRule type="cellIs" dxfId="2" priority="801" stopIfTrue="1" operator="lessThan">
      <formula>0</formula>
    </cfRule>
  </conditionalFormatting>
  <conditionalFormatting sqref="F562">
    <cfRule type="cellIs" dxfId="2" priority="800" stopIfTrue="1" operator="lessThan">
      <formula>0</formula>
    </cfRule>
  </conditionalFormatting>
  <conditionalFormatting sqref="F563">
    <cfRule type="cellIs" dxfId="2" priority="799" stopIfTrue="1" operator="lessThan">
      <formula>0</formula>
    </cfRule>
  </conditionalFormatting>
  <conditionalFormatting sqref="F564">
    <cfRule type="cellIs" dxfId="2" priority="798" stopIfTrue="1" operator="lessThan">
      <formula>0</formula>
    </cfRule>
  </conditionalFormatting>
  <conditionalFormatting sqref="F565">
    <cfRule type="cellIs" dxfId="2" priority="797" stopIfTrue="1" operator="lessThan">
      <formula>0</formula>
    </cfRule>
  </conditionalFormatting>
  <conditionalFormatting sqref="F566">
    <cfRule type="cellIs" dxfId="2" priority="796" stopIfTrue="1" operator="lessThan">
      <formula>0</formula>
    </cfRule>
  </conditionalFormatting>
  <conditionalFormatting sqref="F567">
    <cfRule type="cellIs" dxfId="2" priority="795" stopIfTrue="1" operator="lessThan">
      <formula>0</formula>
    </cfRule>
  </conditionalFormatting>
  <conditionalFormatting sqref="F568">
    <cfRule type="cellIs" dxfId="2" priority="794" stopIfTrue="1" operator="lessThan">
      <formula>0</formula>
    </cfRule>
  </conditionalFormatting>
  <conditionalFormatting sqref="F569">
    <cfRule type="cellIs" dxfId="2" priority="793" stopIfTrue="1" operator="lessThan">
      <formula>0</formula>
    </cfRule>
  </conditionalFormatting>
  <conditionalFormatting sqref="F570">
    <cfRule type="cellIs" dxfId="2" priority="792" stopIfTrue="1" operator="lessThan">
      <formula>0</formula>
    </cfRule>
  </conditionalFormatting>
  <conditionalFormatting sqref="F571">
    <cfRule type="cellIs" dxfId="2" priority="791" stopIfTrue="1" operator="lessThan">
      <formula>0</formula>
    </cfRule>
  </conditionalFormatting>
  <conditionalFormatting sqref="F572">
    <cfRule type="cellIs" dxfId="2" priority="790" stopIfTrue="1" operator="lessThan">
      <formula>0</formula>
    </cfRule>
  </conditionalFormatting>
  <conditionalFormatting sqref="F573">
    <cfRule type="cellIs" dxfId="2" priority="789" stopIfTrue="1" operator="lessThan">
      <formula>0</formula>
    </cfRule>
  </conditionalFormatting>
  <conditionalFormatting sqref="F574">
    <cfRule type="cellIs" dxfId="2" priority="788" stopIfTrue="1" operator="lessThan">
      <formula>0</formula>
    </cfRule>
  </conditionalFormatting>
  <conditionalFormatting sqref="F575">
    <cfRule type="cellIs" dxfId="2" priority="787" stopIfTrue="1" operator="lessThan">
      <formula>0</formula>
    </cfRule>
  </conditionalFormatting>
  <conditionalFormatting sqref="F576">
    <cfRule type="cellIs" dxfId="2" priority="786" stopIfTrue="1" operator="lessThan">
      <formula>0</formula>
    </cfRule>
  </conditionalFormatting>
  <conditionalFormatting sqref="F577">
    <cfRule type="cellIs" dxfId="2" priority="785" stopIfTrue="1" operator="lessThan">
      <formula>0</formula>
    </cfRule>
  </conditionalFormatting>
  <conditionalFormatting sqref="F578">
    <cfRule type="cellIs" dxfId="2" priority="784" stopIfTrue="1" operator="lessThan">
      <formula>0</formula>
    </cfRule>
  </conditionalFormatting>
  <conditionalFormatting sqref="F579">
    <cfRule type="cellIs" dxfId="2" priority="783" stopIfTrue="1" operator="lessThan">
      <formula>0</formula>
    </cfRule>
  </conditionalFormatting>
  <conditionalFormatting sqref="F580">
    <cfRule type="cellIs" dxfId="2" priority="782" stopIfTrue="1" operator="lessThan">
      <formula>0</formula>
    </cfRule>
  </conditionalFormatting>
  <conditionalFormatting sqref="F581">
    <cfRule type="cellIs" dxfId="2" priority="781" stopIfTrue="1" operator="lessThan">
      <formula>0</formula>
    </cfRule>
  </conditionalFormatting>
  <conditionalFormatting sqref="F582">
    <cfRule type="cellIs" dxfId="2" priority="780" stopIfTrue="1" operator="lessThan">
      <formula>0</formula>
    </cfRule>
  </conditionalFormatting>
  <conditionalFormatting sqref="F583">
    <cfRule type="cellIs" dxfId="2" priority="779" stopIfTrue="1" operator="lessThan">
      <formula>0</formula>
    </cfRule>
  </conditionalFormatting>
  <conditionalFormatting sqref="F584">
    <cfRule type="cellIs" dxfId="2" priority="778" stopIfTrue="1" operator="lessThan">
      <formula>0</formula>
    </cfRule>
  </conditionalFormatting>
  <conditionalFormatting sqref="F585">
    <cfRule type="cellIs" dxfId="2" priority="777" stopIfTrue="1" operator="lessThan">
      <formula>0</formula>
    </cfRule>
  </conditionalFormatting>
  <conditionalFormatting sqref="F586">
    <cfRule type="cellIs" dxfId="2" priority="776" stopIfTrue="1" operator="lessThan">
      <formula>0</formula>
    </cfRule>
  </conditionalFormatting>
  <conditionalFormatting sqref="F587">
    <cfRule type="cellIs" dxfId="2" priority="775" stopIfTrue="1" operator="lessThan">
      <formula>0</formula>
    </cfRule>
  </conditionalFormatting>
  <conditionalFormatting sqref="F588">
    <cfRule type="cellIs" dxfId="2" priority="774" stopIfTrue="1" operator="lessThan">
      <formula>0</formula>
    </cfRule>
  </conditionalFormatting>
  <conditionalFormatting sqref="F589">
    <cfRule type="cellIs" dxfId="2" priority="773" stopIfTrue="1" operator="lessThan">
      <formula>0</formula>
    </cfRule>
  </conditionalFormatting>
  <conditionalFormatting sqref="F590">
    <cfRule type="cellIs" dxfId="2" priority="772" stopIfTrue="1" operator="lessThan">
      <formula>0</formula>
    </cfRule>
  </conditionalFormatting>
  <conditionalFormatting sqref="F591">
    <cfRule type="cellIs" dxfId="2" priority="771" stopIfTrue="1" operator="lessThan">
      <formula>0</formula>
    </cfRule>
  </conditionalFormatting>
  <conditionalFormatting sqref="F592">
    <cfRule type="cellIs" dxfId="2" priority="770" stopIfTrue="1" operator="lessThan">
      <formula>0</formula>
    </cfRule>
  </conditionalFormatting>
  <conditionalFormatting sqref="F593">
    <cfRule type="cellIs" dxfId="2" priority="769" stopIfTrue="1" operator="lessThan">
      <formula>0</formula>
    </cfRule>
  </conditionalFormatting>
  <conditionalFormatting sqref="F594">
    <cfRule type="cellIs" dxfId="2" priority="768" stopIfTrue="1" operator="lessThan">
      <formula>0</formula>
    </cfRule>
  </conditionalFormatting>
  <conditionalFormatting sqref="F595">
    <cfRule type="cellIs" dxfId="2" priority="767" stopIfTrue="1" operator="lessThan">
      <formula>0</formula>
    </cfRule>
  </conditionalFormatting>
  <conditionalFormatting sqref="F596">
    <cfRule type="cellIs" dxfId="2" priority="766" stopIfTrue="1" operator="lessThan">
      <formula>0</formula>
    </cfRule>
  </conditionalFormatting>
  <conditionalFormatting sqref="F597">
    <cfRule type="cellIs" dxfId="2" priority="765" stopIfTrue="1" operator="lessThan">
      <formula>0</formula>
    </cfRule>
  </conditionalFormatting>
  <conditionalFormatting sqref="F598">
    <cfRule type="cellIs" dxfId="2" priority="764" stopIfTrue="1" operator="lessThan">
      <formula>0</formula>
    </cfRule>
  </conditionalFormatting>
  <conditionalFormatting sqref="F599">
    <cfRule type="cellIs" dxfId="2" priority="763" stopIfTrue="1" operator="lessThan">
      <formula>0</formula>
    </cfRule>
  </conditionalFormatting>
  <conditionalFormatting sqref="F600">
    <cfRule type="cellIs" dxfId="2" priority="762" stopIfTrue="1" operator="lessThan">
      <formula>0</formula>
    </cfRule>
  </conditionalFormatting>
  <conditionalFormatting sqref="F601">
    <cfRule type="cellIs" dxfId="2" priority="761" stopIfTrue="1" operator="lessThan">
      <formula>0</formula>
    </cfRule>
  </conditionalFormatting>
  <conditionalFormatting sqref="F602">
    <cfRule type="cellIs" dxfId="2" priority="760" stopIfTrue="1" operator="lessThan">
      <formula>0</formula>
    </cfRule>
  </conditionalFormatting>
  <conditionalFormatting sqref="F603">
    <cfRule type="cellIs" dxfId="2" priority="759" stopIfTrue="1" operator="lessThan">
      <formula>0</formula>
    </cfRule>
  </conditionalFormatting>
  <conditionalFormatting sqref="F604">
    <cfRule type="cellIs" dxfId="2" priority="758" stopIfTrue="1" operator="lessThan">
      <formula>0</formula>
    </cfRule>
  </conditionalFormatting>
  <conditionalFormatting sqref="F605">
    <cfRule type="cellIs" dxfId="2" priority="757" stopIfTrue="1" operator="lessThan">
      <formula>0</formula>
    </cfRule>
  </conditionalFormatting>
  <conditionalFormatting sqref="F606">
    <cfRule type="cellIs" dxfId="2" priority="756" stopIfTrue="1" operator="lessThan">
      <formula>0</formula>
    </cfRule>
  </conditionalFormatting>
  <conditionalFormatting sqref="F607">
    <cfRule type="cellIs" dxfId="2" priority="755" stopIfTrue="1" operator="lessThan">
      <formula>0</formula>
    </cfRule>
  </conditionalFormatting>
  <conditionalFormatting sqref="F608">
    <cfRule type="cellIs" dxfId="2" priority="754" stopIfTrue="1" operator="lessThan">
      <formula>0</formula>
    </cfRule>
  </conditionalFormatting>
  <conditionalFormatting sqref="F609">
    <cfRule type="cellIs" dxfId="2" priority="753" stopIfTrue="1" operator="lessThan">
      <formula>0</formula>
    </cfRule>
  </conditionalFormatting>
  <conditionalFormatting sqref="F610">
    <cfRule type="cellIs" dxfId="2" priority="752" stopIfTrue="1" operator="lessThan">
      <formula>0</formula>
    </cfRule>
  </conditionalFormatting>
  <conditionalFormatting sqref="F611">
    <cfRule type="cellIs" dxfId="2" priority="751" stopIfTrue="1" operator="lessThan">
      <formula>0</formula>
    </cfRule>
  </conditionalFormatting>
  <conditionalFormatting sqref="F612">
    <cfRule type="cellIs" dxfId="2" priority="750" stopIfTrue="1" operator="lessThan">
      <formula>0</formula>
    </cfRule>
  </conditionalFormatting>
  <conditionalFormatting sqref="F613">
    <cfRule type="cellIs" dxfId="2" priority="749" stopIfTrue="1" operator="lessThan">
      <formula>0</formula>
    </cfRule>
  </conditionalFormatting>
  <conditionalFormatting sqref="F614">
    <cfRule type="cellIs" dxfId="2" priority="748" stopIfTrue="1" operator="lessThan">
      <formula>0</formula>
    </cfRule>
  </conditionalFormatting>
  <conditionalFormatting sqref="F615">
    <cfRule type="cellIs" dxfId="2" priority="747" stopIfTrue="1" operator="lessThan">
      <formula>0</formula>
    </cfRule>
  </conditionalFormatting>
  <conditionalFormatting sqref="F616">
    <cfRule type="cellIs" dxfId="2" priority="746" stopIfTrue="1" operator="lessThan">
      <formula>0</formula>
    </cfRule>
  </conditionalFormatting>
  <conditionalFormatting sqref="F617">
    <cfRule type="cellIs" dxfId="2" priority="745" stopIfTrue="1" operator="lessThan">
      <formula>0</formula>
    </cfRule>
  </conditionalFormatting>
  <conditionalFormatting sqref="F618">
    <cfRule type="cellIs" dxfId="2" priority="744" stopIfTrue="1" operator="lessThan">
      <formula>0</formula>
    </cfRule>
  </conditionalFormatting>
  <conditionalFormatting sqref="F619">
    <cfRule type="cellIs" dxfId="2" priority="743" stopIfTrue="1" operator="lessThan">
      <formula>0</formula>
    </cfRule>
  </conditionalFormatting>
  <conditionalFormatting sqref="F620">
    <cfRule type="cellIs" dxfId="2" priority="742" stopIfTrue="1" operator="lessThan">
      <formula>0</formula>
    </cfRule>
  </conditionalFormatting>
  <conditionalFormatting sqref="F621">
    <cfRule type="cellIs" dxfId="2" priority="741" stopIfTrue="1" operator="lessThan">
      <formula>0</formula>
    </cfRule>
  </conditionalFormatting>
  <conditionalFormatting sqref="F622">
    <cfRule type="cellIs" dxfId="2" priority="740" stopIfTrue="1" operator="lessThan">
      <formula>0</formula>
    </cfRule>
  </conditionalFormatting>
  <conditionalFormatting sqref="F623">
    <cfRule type="cellIs" dxfId="2" priority="739" stopIfTrue="1" operator="lessThan">
      <formula>0</formula>
    </cfRule>
  </conditionalFormatting>
  <conditionalFormatting sqref="F624">
    <cfRule type="cellIs" dxfId="2" priority="738" stopIfTrue="1" operator="lessThan">
      <formula>0</formula>
    </cfRule>
  </conditionalFormatting>
  <conditionalFormatting sqref="F625">
    <cfRule type="cellIs" dxfId="2" priority="737" stopIfTrue="1" operator="lessThan">
      <formula>0</formula>
    </cfRule>
  </conditionalFormatting>
  <conditionalFormatting sqref="F626">
    <cfRule type="cellIs" dxfId="2" priority="736" stopIfTrue="1" operator="lessThan">
      <formula>0</formula>
    </cfRule>
  </conditionalFormatting>
  <conditionalFormatting sqref="F627">
    <cfRule type="cellIs" dxfId="2" priority="735" stopIfTrue="1" operator="lessThan">
      <formula>0</formula>
    </cfRule>
  </conditionalFormatting>
  <conditionalFormatting sqref="F628">
    <cfRule type="cellIs" dxfId="2" priority="734" stopIfTrue="1" operator="lessThan">
      <formula>0</formula>
    </cfRule>
  </conditionalFormatting>
  <conditionalFormatting sqref="F629">
    <cfRule type="cellIs" dxfId="2" priority="733" stopIfTrue="1" operator="lessThan">
      <formula>0</formula>
    </cfRule>
  </conditionalFormatting>
  <conditionalFormatting sqref="F630">
    <cfRule type="cellIs" dxfId="2" priority="732" stopIfTrue="1" operator="lessThan">
      <formula>0</formula>
    </cfRule>
  </conditionalFormatting>
  <conditionalFormatting sqref="F631">
    <cfRule type="cellIs" dxfId="2" priority="731" stopIfTrue="1" operator="lessThan">
      <formula>0</formula>
    </cfRule>
  </conditionalFormatting>
  <conditionalFormatting sqref="F632">
    <cfRule type="cellIs" dxfId="2" priority="730" stopIfTrue="1" operator="lessThan">
      <formula>0</formula>
    </cfRule>
  </conditionalFormatting>
  <conditionalFormatting sqref="F633">
    <cfRule type="cellIs" dxfId="2" priority="729" stopIfTrue="1" operator="lessThan">
      <formula>0</formula>
    </cfRule>
  </conditionalFormatting>
  <conditionalFormatting sqref="F634">
    <cfRule type="cellIs" dxfId="2" priority="728" stopIfTrue="1" operator="lessThan">
      <formula>0</formula>
    </cfRule>
  </conditionalFormatting>
  <conditionalFormatting sqref="F635">
    <cfRule type="cellIs" dxfId="2" priority="727" stopIfTrue="1" operator="lessThan">
      <formula>0</formula>
    </cfRule>
  </conditionalFormatting>
  <conditionalFormatting sqref="F636">
    <cfRule type="cellIs" dxfId="2" priority="726" stopIfTrue="1" operator="lessThan">
      <formula>0</formula>
    </cfRule>
  </conditionalFormatting>
  <conditionalFormatting sqref="F637">
    <cfRule type="cellIs" dxfId="2" priority="725" stopIfTrue="1" operator="lessThan">
      <formula>0</formula>
    </cfRule>
  </conditionalFormatting>
  <conditionalFormatting sqref="F638">
    <cfRule type="cellIs" dxfId="2" priority="724" stopIfTrue="1" operator="lessThan">
      <formula>0</formula>
    </cfRule>
  </conditionalFormatting>
  <conditionalFormatting sqref="F639">
    <cfRule type="cellIs" dxfId="2" priority="723" stopIfTrue="1" operator="lessThan">
      <formula>0</formula>
    </cfRule>
  </conditionalFormatting>
  <conditionalFormatting sqref="F640">
    <cfRule type="cellIs" dxfId="2" priority="722" stopIfTrue="1" operator="lessThan">
      <formula>0</formula>
    </cfRule>
  </conditionalFormatting>
  <conditionalFormatting sqref="F641">
    <cfRule type="cellIs" dxfId="2" priority="721" stopIfTrue="1" operator="lessThan">
      <formula>0</formula>
    </cfRule>
  </conditionalFormatting>
  <conditionalFormatting sqref="F642">
    <cfRule type="cellIs" dxfId="2" priority="720" stopIfTrue="1" operator="lessThan">
      <formula>0</formula>
    </cfRule>
  </conditionalFormatting>
  <conditionalFormatting sqref="F643">
    <cfRule type="cellIs" dxfId="2" priority="719" stopIfTrue="1" operator="lessThan">
      <formula>0</formula>
    </cfRule>
  </conditionalFormatting>
  <conditionalFormatting sqref="F644">
    <cfRule type="cellIs" dxfId="2" priority="718" stopIfTrue="1" operator="lessThan">
      <formula>0</formula>
    </cfRule>
  </conditionalFormatting>
  <conditionalFormatting sqref="F645">
    <cfRule type="cellIs" dxfId="2" priority="717" stopIfTrue="1" operator="lessThan">
      <formula>0</formula>
    </cfRule>
  </conditionalFormatting>
  <conditionalFormatting sqref="F646">
    <cfRule type="cellIs" dxfId="2" priority="716" stopIfTrue="1" operator="lessThan">
      <formula>0</formula>
    </cfRule>
  </conditionalFormatting>
  <conditionalFormatting sqref="F647">
    <cfRule type="cellIs" dxfId="2" priority="715" stopIfTrue="1" operator="lessThan">
      <formula>0</formula>
    </cfRule>
  </conditionalFormatting>
  <conditionalFormatting sqref="F648">
    <cfRule type="cellIs" dxfId="2" priority="714" stopIfTrue="1" operator="lessThan">
      <formula>0</formula>
    </cfRule>
  </conditionalFormatting>
  <conditionalFormatting sqref="F649">
    <cfRule type="cellIs" dxfId="2" priority="713" stopIfTrue="1" operator="lessThan">
      <formula>0</formula>
    </cfRule>
  </conditionalFormatting>
  <conditionalFormatting sqref="F650">
    <cfRule type="cellIs" dxfId="2" priority="712" stopIfTrue="1" operator="lessThan">
      <formula>0</formula>
    </cfRule>
  </conditionalFormatting>
  <conditionalFormatting sqref="F651">
    <cfRule type="cellIs" dxfId="2" priority="711" stopIfTrue="1" operator="lessThan">
      <formula>0</formula>
    </cfRule>
  </conditionalFormatting>
  <conditionalFormatting sqref="F652">
    <cfRule type="cellIs" dxfId="2" priority="710" stopIfTrue="1" operator="lessThan">
      <formula>0</formula>
    </cfRule>
  </conditionalFormatting>
  <conditionalFormatting sqref="F653">
    <cfRule type="cellIs" dxfId="2" priority="709" stopIfTrue="1" operator="lessThan">
      <formula>0</formula>
    </cfRule>
  </conditionalFormatting>
  <conditionalFormatting sqref="F654">
    <cfRule type="cellIs" dxfId="2" priority="708" stopIfTrue="1" operator="lessThan">
      <formula>0</formula>
    </cfRule>
  </conditionalFormatting>
  <conditionalFormatting sqref="F655">
    <cfRule type="cellIs" dxfId="2" priority="707" stopIfTrue="1" operator="lessThan">
      <formula>0</formula>
    </cfRule>
  </conditionalFormatting>
  <conditionalFormatting sqref="F656">
    <cfRule type="cellIs" dxfId="2" priority="706" stopIfTrue="1" operator="lessThan">
      <formula>0</formula>
    </cfRule>
  </conditionalFormatting>
  <conditionalFormatting sqref="F657">
    <cfRule type="cellIs" dxfId="2" priority="705" stopIfTrue="1" operator="lessThan">
      <formula>0</formula>
    </cfRule>
  </conditionalFormatting>
  <conditionalFormatting sqref="F658">
    <cfRule type="cellIs" dxfId="2" priority="704" stopIfTrue="1" operator="lessThan">
      <formula>0</formula>
    </cfRule>
  </conditionalFormatting>
  <conditionalFormatting sqref="F659">
    <cfRule type="cellIs" dxfId="2" priority="703" stopIfTrue="1" operator="lessThan">
      <formula>0</formula>
    </cfRule>
  </conditionalFormatting>
  <conditionalFormatting sqref="F660">
    <cfRule type="cellIs" dxfId="2" priority="702" stopIfTrue="1" operator="lessThan">
      <formula>0</formula>
    </cfRule>
  </conditionalFormatting>
  <conditionalFormatting sqref="F661">
    <cfRule type="cellIs" dxfId="2" priority="701" stopIfTrue="1" operator="lessThan">
      <formula>0</formula>
    </cfRule>
  </conditionalFormatting>
  <conditionalFormatting sqref="F662">
    <cfRule type="cellIs" dxfId="2" priority="700" stopIfTrue="1" operator="lessThan">
      <formula>0</formula>
    </cfRule>
  </conditionalFormatting>
  <conditionalFormatting sqref="F663">
    <cfRule type="cellIs" dxfId="2" priority="699" stopIfTrue="1" operator="lessThan">
      <formula>0</formula>
    </cfRule>
  </conditionalFormatting>
  <conditionalFormatting sqref="F664">
    <cfRule type="cellIs" dxfId="2" priority="698" stopIfTrue="1" operator="lessThan">
      <formula>0</formula>
    </cfRule>
  </conditionalFormatting>
  <conditionalFormatting sqref="F665">
    <cfRule type="cellIs" dxfId="2" priority="697" stopIfTrue="1" operator="lessThan">
      <formula>0</formula>
    </cfRule>
  </conditionalFormatting>
  <conditionalFormatting sqref="F666">
    <cfRule type="cellIs" dxfId="2" priority="696" stopIfTrue="1" operator="lessThan">
      <formula>0</formula>
    </cfRule>
  </conditionalFormatting>
  <conditionalFormatting sqref="F667">
    <cfRule type="cellIs" dxfId="2" priority="695" stopIfTrue="1" operator="lessThan">
      <formula>0</formula>
    </cfRule>
  </conditionalFormatting>
  <conditionalFormatting sqref="F668">
    <cfRule type="cellIs" dxfId="2" priority="694" stopIfTrue="1" operator="lessThan">
      <formula>0</formula>
    </cfRule>
  </conditionalFormatting>
  <conditionalFormatting sqref="F669">
    <cfRule type="cellIs" dxfId="2" priority="693" stopIfTrue="1" operator="lessThan">
      <formula>0</formula>
    </cfRule>
  </conditionalFormatting>
  <conditionalFormatting sqref="F670">
    <cfRule type="cellIs" dxfId="2" priority="692" stopIfTrue="1" operator="lessThan">
      <formula>0</formula>
    </cfRule>
  </conditionalFormatting>
  <conditionalFormatting sqref="F671">
    <cfRule type="cellIs" dxfId="2" priority="691" stopIfTrue="1" operator="lessThan">
      <formula>0</formula>
    </cfRule>
  </conditionalFormatting>
  <conditionalFormatting sqref="F672">
    <cfRule type="cellIs" dxfId="2" priority="690" stopIfTrue="1" operator="lessThan">
      <formula>0</formula>
    </cfRule>
  </conditionalFormatting>
  <conditionalFormatting sqref="F673">
    <cfRule type="cellIs" dxfId="2" priority="689" stopIfTrue="1" operator="lessThan">
      <formula>0</formula>
    </cfRule>
  </conditionalFormatting>
  <conditionalFormatting sqref="F674">
    <cfRule type="cellIs" dxfId="2" priority="688" stopIfTrue="1" operator="lessThan">
      <formula>0</formula>
    </cfRule>
  </conditionalFormatting>
  <conditionalFormatting sqref="F675">
    <cfRule type="cellIs" dxfId="2" priority="687" stopIfTrue="1" operator="lessThan">
      <formula>0</formula>
    </cfRule>
  </conditionalFormatting>
  <conditionalFormatting sqref="F676">
    <cfRule type="cellIs" dxfId="2" priority="686" stopIfTrue="1" operator="lessThan">
      <formula>0</formula>
    </cfRule>
  </conditionalFormatting>
  <conditionalFormatting sqref="F677">
    <cfRule type="cellIs" dxfId="2" priority="685" stopIfTrue="1" operator="lessThan">
      <formula>0</formula>
    </cfRule>
  </conditionalFormatting>
  <conditionalFormatting sqref="F678">
    <cfRule type="cellIs" dxfId="2" priority="684" stopIfTrue="1" operator="lessThan">
      <formula>0</formula>
    </cfRule>
  </conditionalFormatting>
  <conditionalFormatting sqref="F679">
    <cfRule type="cellIs" dxfId="2" priority="683" stopIfTrue="1" operator="lessThan">
      <formula>0</formula>
    </cfRule>
  </conditionalFormatting>
  <conditionalFormatting sqref="F680">
    <cfRule type="cellIs" dxfId="2" priority="682" stopIfTrue="1" operator="lessThan">
      <formula>0</formula>
    </cfRule>
  </conditionalFormatting>
  <conditionalFormatting sqref="F681">
    <cfRule type="cellIs" dxfId="2" priority="681" stopIfTrue="1" operator="lessThan">
      <formula>0</formula>
    </cfRule>
  </conditionalFormatting>
  <conditionalFormatting sqref="F682">
    <cfRule type="cellIs" dxfId="2" priority="680" stopIfTrue="1" operator="lessThan">
      <formula>0</formula>
    </cfRule>
  </conditionalFormatting>
  <conditionalFormatting sqref="F683">
    <cfRule type="cellIs" dxfId="2" priority="679" stopIfTrue="1" operator="lessThan">
      <formula>0</formula>
    </cfRule>
  </conditionalFormatting>
  <conditionalFormatting sqref="F684">
    <cfRule type="cellIs" dxfId="2" priority="678" stopIfTrue="1" operator="lessThan">
      <formula>0</formula>
    </cfRule>
  </conditionalFormatting>
  <conditionalFormatting sqref="F685">
    <cfRule type="cellIs" dxfId="2" priority="677" stopIfTrue="1" operator="lessThan">
      <formula>0</formula>
    </cfRule>
  </conditionalFormatting>
  <conditionalFormatting sqref="F686">
    <cfRule type="cellIs" dxfId="2" priority="676" stopIfTrue="1" operator="lessThan">
      <formula>0</formula>
    </cfRule>
  </conditionalFormatting>
  <conditionalFormatting sqref="F687">
    <cfRule type="cellIs" dxfId="2" priority="675" stopIfTrue="1" operator="lessThan">
      <formula>0</formula>
    </cfRule>
  </conditionalFormatting>
  <conditionalFormatting sqref="F688">
    <cfRule type="cellIs" dxfId="2" priority="674" stopIfTrue="1" operator="lessThan">
      <formula>0</formula>
    </cfRule>
  </conditionalFormatting>
  <conditionalFormatting sqref="F689">
    <cfRule type="cellIs" dxfId="2" priority="673" stopIfTrue="1" operator="lessThan">
      <formula>0</formula>
    </cfRule>
  </conditionalFormatting>
  <conditionalFormatting sqref="F690">
    <cfRule type="cellIs" dxfId="2" priority="672" stopIfTrue="1" operator="lessThan">
      <formula>0</formula>
    </cfRule>
  </conditionalFormatting>
  <conditionalFormatting sqref="F691">
    <cfRule type="cellIs" dxfId="2" priority="671" stopIfTrue="1" operator="lessThan">
      <formula>0</formula>
    </cfRule>
  </conditionalFormatting>
  <conditionalFormatting sqref="F692">
    <cfRule type="cellIs" dxfId="2" priority="670" stopIfTrue="1" operator="lessThan">
      <formula>0</formula>
    </cfRule>
  </conditionalFormatting>
  <conditionalFormatting sqref="F693">
    <cfRule type="cellIs" dxfId="2" priority="669" stopIfTrue="1" operator="lessThan">
      <formula>0</formula>
    </cfRule>
  </conditionalFormatting>
  <conditionalFormatting sqref="F694">
    <cfRule type="cellIs" dxfId="2" priority="668" stopIfTrue="1" operator="lessThan">
      <formula>0</formula>
    </cfRule>
  </conditionalFormatting>
  <conditionalFormatting sqref="F695">
    <cfRule type="cellIs" dxfId="2" priority="667" stopIfTrue="1" operator="lessThan">
      <formula>0</formula>
    </cfRule>
  </conditionalFormatting>
  <conditionalFormatting sqref="F696">
    <cfRule type="cellIs" dxfId="2" priority="666" stopIfTrue="1" operator="lessThan">
      <formula>0</formula>
    </cfRule>
  </conditionalFormatting>
  <conditionalFormatting sqref="F697">
    <cfRule type="cellIs" dxfId="2" priority="665" stopIfTrue="1" operator="lessThan">
      <formula>0</formula>
    </cfRule>
  </conditionalFormatting>
  <conditionalFormatting sqref="F698">
    <cfRule type="cellIs" dxfId="2" priority="664" stopIfTrue="1" operator="lessThan">
      <formula>0</formula>
    </cfRule>
  </conditionalFormatting>
  <conditionalFormatting sqref="F699">
    <cfRule type="cellIs" dxfId="2" priority="663" stopIfTrue="1" operator="lessThan">
      <formula>0</formula>
    </cfRule>
  </conditionalFormatting>
  <conditionalFormatting sqref="F700">
    <cfRule type="cellIs" dxfId="2" priority="662" stopIfTrue="1" operator="lessThan">
      <formula>0</formula>
    </cfRule>
  </conditionalFormatting>
  <conditionalFormatting sqref="F701">
    <cfRule type="cellIs" dxfId="2" priority="661" stopIfTrue="1" operator="lessThan">
      <formula>0</formula>
    </cfRule>
  </conditionalFormatting>
  <conditionalFormatting sqref="F702">
    <cfRule type="cellIs" dxfId="2" priority="660" stopIfTrue="1" operator="lessThan">
      <formula>0</formula>
    </cfRule>
  </conditionalFormatting>
  <conditionalFormatting sqref="F703">
    <cfRule type="cellIs" dxfId="2" priority="659" stopIfTrue="1" operator="lessThan">
      <formula>0</formula>
    </cfRule>
  </conditionalFormatting>
  <conditionalFormatting sqref="F704">
    <cfRule type="cellIs" dxfId="2" priority="658" stopIfTrue="1" operator="lessThan">
      <formula>0</formula>
    </cfRule>
  </conditionalFormatting>
  <conditionalFormatting sqref="F705">
    <cfRule type="cellIs" dxfId="2" priority="657" stopIfTrue="1" operator="lessThan">
      <formula>0</formula>
    </cfRule>
  </conditionalFormatting>
  <conditionalFormatting sqref="F706">
    <cfRule type="cellIs" dxfId="2" priority="656" stopIfTrue="1" operator="lessThan">
      <formula>0</formula>
    </cfRule>
  </conditionalFormatting>
  <conditionalFormatting sqref="F707">
    <cfRule type="cellIs" dxfId="2" priority="655" stopIfTrue="1" operator="lessThan">
      <formula>0</formula>
    </cfRule>
  </conditionalFormatting>
  <conditionalFormatting sqref="F708">
    <cfRule type="cellIs" dxfId="2" priority="654" stopIfTrue="1" operator="lessThan">
      <formula>0</formula>
    </cfRule>
  </conditionalFormatting>
  <conditionalFormatting sqref="F709">
    <cfRule type="cellIs" dxfId="2" priority="653" stopIfTrue="1" operator="lessThan">
      <formula>0</formula>
    </cfRule>
  </conditionalFormatting>
  <conditionalFormatting sqref="F710">
    <cfRule type="cellIs" dxfId="2" priority="652" stopIfTrue="1" operator="lessThan">
      <formula>0</formula>
    </cfRule>
  </conditionalFormatting>
  <conditionalFormatting sqref="F711">
    <cfRule type="cellIs" dxfId="2" priority="651" stopIfTrue="1" operator="lessThan">
      <formula>0</formula>
    </cfRule>
  </conditionalFormatting>
  <conditionalFormatting sqref="F712">
    <cfRule type="cellIs" dxfId="2" priority="650" stopIfTrue="1" operator="lessThan">
      <formula>0</formula>
    </cfRule>
  </conditionalFormatting>
  <conditionalFormatting sqref="F713">
    <cfRule type="cellIs" dxfId="2" priority="649" stopIfTrue="1" operator="lessThan">
      <formula>0</formula>
    </cfRule>
  </conditionalFormatting>
  <conditionalFormatting sqref="F714">
    <cfRule type="cellIs" dxfId="2" priority="648" stopIfTrue="1" operator="lessThan">
      <formula>0</formula>
    </cfRule>
  </conditionalFormatting>
  <conditionalFormatting sqref="F715">
    <cfRule type="cellIs" dxfId="2" priority="647" stopIfTrue="1" operator="lessThan">
      <formula>0</formula>
    </cfRule>
  </conditionalFormatting>
  <conditionalFormatting sqref="F716">
    <cfRule type="cellIs" dxfId="2" priority="646" stopIfTrue="1" operator="lessThan">
      <formula>0</formula>
    </cfRule>
  </conditionalFormatting>
  <conditionalFormatting sqref="F717">
    <cfRule type="cellIs" dxfId="2" priority="645" stopIfTrue="1" operator="lessThan">
      <formula>0</formula>
    </cfRule>
  </conditionalFormatting>
  <conditionalFormatting sqref="F718">
    <cfRule type="cellIs" dxfId="2" priority="644" stopIfTrue="1" operator="lessThan">
      <formula>0</formula>
    </cfRule>
  </conditionalFormatting>
  <conditionalFormatting sqref="F719">
    <cfRule type="cellIs" dxfId="2" priority="643" stopIfTrue="1" operator="lessThan">
      <formula>0</formula>
    </cfRule>
  </conditionalFormatting>
  <conditionalFormatting sqref="F720">
    <cfRule type="cellIs" dxfId="2" priority="642" stopIfTrue="1" operator="lessThan">
      <formula>0</formula>
    </cfRule>
  </conditionalFormatting>
  <conditionalFormatting sqref="F721">
    <cfRule type="cellIs" dxfId="2" priority="641" stopIfTrue="1" operator="lessThan">
      <formula>0</formula>
    </cfRule>
  </conditionalFormatting>
  <conditionalFormatting sqref="F722">
    <cfRule type="cellIs" dxfId="2" priority="640" stopIfTrue="1" operator="lessThan">
      <formula>0</formula>
    </cfRule>
  </conditionalFormatting>
  <conditionalFormatting sqref="F723">
    <cfRule type="cellIs" dxfId="2" priority="639" stopIfTrue="1" operator="lessThan">
      <formula>0</formula>
    </cfRule>
  </conditionalFormatting>
  <conditionalFormatting sqref="F724">
    <cfRule type="cellIs" dxfId="2" priority="638" stopIfTrue="1" operator="lessThan">
      <formula>0</formula>
    </cfRule>
  </conditionalFormatting>
  <conditionalFormatting sqref="F725">
    <cfRule type="cellIs" dxfId="2" priority="637" stopIfTrue="1" operator="lessThan">
      <formula>0</formula>
    </cfRule>
  </conditionalFormatting>
  <conditionalFormatting sqref="F726">
    <cfRule type="cellIs" dxfId="2" priority="636" stopIfTrue="1" operator="lessThan">
      <formula>0</formula>
    </cfRule>
  </conditionalFormatting>
  <conditionalFormatting sqref="F727">
    <cfRule type="cellIs" dxfId="2" priority="635" stopIfTrue="1" operator="lessThan">
      <formula>0</formula>
    </cfRule>
  </conditionalFormatting>
  <conditionalFormatting sqref="F728">
    <cfRule type="cellIs" dxfId="2" priority="634" stopIfTrue="1" operator="lessThan">
      <formula>0</formula>
    </cfRule>
  </conditionalFormatting>
  <conditionalFormatting sqref="F729">
    <cfRule type="cellIs" dxfId="2" priority="633" stopIfTrue="1" operator="lessThan">
      <formula>0</formula>
    </cfRule>
  </conditionalFormatting>
  <conditionalFormatting sqref="F730">
    <cfRule type="cellIs" dxfId="2" priority="632" stopIfTrue="1" operator="lessThan">
      <formula>0</formula>
    </cfRule>
  </conditionalFormatting>
  <conditionalFormatting sqref="F731">
    <cfRule type="cellIs" dxfId="2" priority="631" stopIfTrue="1" operator="lessThan">
      <formula>0</formula>
    </cfRule>
  </conditionalFormatting>
  <conditionalFormatting sqref="F732">
    <cfRule type="cellIs" dxfId="2" priority="630" stopIfTrue="1" operator="lessThan">
      <formula>0</formula>
    </cfRule>
  </conditionalFormatting>
  <conditionalFormatting sqref="F733">
    <cfRule type="cellIs" dxfId="2" priority="629" stopIfTrue="1" operator="lessThan">
      <formula>0</formula>
    </cfRule>
  </conditionalFormatting>
  <conditionalFormatting sqref="F734">
    <cfRule type="cellIs" dxfId="2" priority="628" stopIfTrue="1" operator="lessThan">
      <formula>0</formula>
    </cfRule>
  </conditionalFormatting>
  <conditionalFormatting sqref="F735">
    <cfRule type="cellIs" dxfId="2" priority="627" stopIfTrue="1" operator="lessThan">
      <formula>0</formula>
    </cfRule>
  </conditionalFormatting>
  <conditionalFormatting sqref="F736">
    <cfRule type="cellIs" dxfId="2" priority="626" stopIfTrue="1" operator="lessThan">
      <formula>0</formula>
    </cfRule>
  </conditionalFormatting>
  <conditionalFormatting sqref="F737">
    <cfRule type="cellIs" dxfId="2" priority="625" stopIfTrue="1" operator="lessThan">
      <formula>0</formula>
    </cfRule>
  </conditionalFormatting>
  <conditionalFormatting sqref="F738">
    <cfRule type="cellIs" dxfId="2" priority="624" stopIfTrue="1" operator="lessThan">
      <formula>0</formula>
    </cfRule>
  </conditionalFormatting>
  <conditionalFormatting sqref="F739">
    <cfRule type="cellIs" dxfId="2" priority="623" stopIfTrue="1" operator="lessThan">
      <formula>0</formula>
    </cfRule>
  </conditionalFormatting>
  <conditionalFormatting sqref="F740">
    <cfRule type="cellIs" dxfId="2" priority="622" stopIfTrue="1" operator="lessThan">
      <formula>0</formula>
    </cfRule>
  </conditionalFormatting>
  <conditionalFormatting sqref="F741">
    <cfRule type="cellIs" dxfId="2" priority="621" stopIfTrue="1" operator="lessThan">
      <formula>0</formula>
    </cfRule>
  </conditionalFormatting>
  <conditionalFormatting sqref="F742">
    <cfRule type="cellIs" dxfId="2" priority="620" stopIfTrue="1" operator="lessThan">
      <formula>0</formula>
    </cfRule>
  </conditionalFormatting>
  <conditionalFormatting sqref="F743">
    <cfRule type="cellIs" dxfId="2" priority="619" stopIfTrue="1" operator="lessThan">
      <formula>0</formula>
    </cfRule>
  </conditionalFormatting>
  <conditionalFormatting sqref="F744">
    <cfRule type="cellIs" dxfId="2" priority="618" stopIfTrue="1" operator="lessThan">
      <formula>0</formula>
    </cfRule>
  </conditionalFormatting>
  <conditionalFormatting sqref="F745">
    <cfRule type="cellIs" dxfId="2" priority="617" stopIfTrue="1" operator="lessThan">
      <formula>0</formula>
    </cfRule>
  </conditionalFormatting>
  <conditionalFormatting sqref="F746">
    <cfRule type="cellIs" dxfId="2" priority="616" stopIfTrue="1" operator="lessThan">
      <formula>0</formula>
    </cfRule>
  </conditionalFormatting>
  <conditionalFormatting sqref="F747">
    <cfRule type="cellIs" dxfId="2" priority="615" stopIfTrue="1" operator="lessThan">
      <formula>0</formula>
    </cfRule>
  </conditionalFormatting>
  <conditionalFormatting sqref="F748">
    <cfRule type="cellIs" dxfId="2" priority="614" stopIfTrue="1" operator="lessThan">
      <formula>0</formula>
    </cfRule>
  </conditionalFormatting>
  <conditionalFormatting sqref="F749">
    <cfRule type="cellIs" dxfId="2" priority="613" stopIfTrue="1" operator="lessThan">
      <formula>0</formula>
    </cfRule>
  </conditionalFormatting>
  <conditionalFormatting sqref="F750">
    <cfRule type="cellIs" dxfId="2" priority="612" stopIfTrue="1" operator="lessThan">
      <formula>0</formula>
    </cfRule>
  </conditionalFormatting>
  <conditionalFormatting sqref="F751">
    <cfRule type="cellIs" dxfId="2" priority="611" stopIfTrue="1" operator="lessThan">
      <formula>0</formula>
    </cfRule>
  </conditionalFormatting>
  <conditionalFormatting sqref="F752">
    <cfRule type="cellIs" dxfId="2" priority="610" stopIfTrue="1" operator="lessThan">
      <formula>0</formula>
    </cfRule>
  </conditionalFormatting>
  <conditionalFormatting sqref="F753">
    <cfRule type="cellIs" dxfId="2" priority="609" stopIfTrue="1" operator="lessThan">
      <formula>0</formula>
    </cfRule>
  </conditionalFormatting>
  <conditionalFormatting sqref="F754">
    <cfRule type="cellIs" dxfId="2" priority="608" stopIfTrue="1" operator="lessThan">
      <formula>0</formula>
    </cfRule>
  </conditionalFormatting>
  <conditionalFormatting sqref="F755">
    <cfRule type="cellIs" dxfId="2" priority="607" stopIfTrue="1" operator="lessThan">
      <formula>0</formula>
    </cfRule>
  </conditionalFormatting>
  <conditionalFormatting sqref="F756">
    <cfRule type="cellIs" dxfId="2" priority="606" stopIfTrue="1" operator="lessThan">
      <formula>0</formula>
    </cfRule>
  </conditionalFormatting>
  <conditionalFormatting sqref="F757">
    <cfRule type="cellIs" dxfId="2" priority="605" stopIfTrue="1" operator="lessThan">
      <formula>0</formula>
    </cfRule>
  </conditionalFormatting>
  <conditionalFormatting sqref="F758">
    <cfRule type="cellIs" dxfId="2" priority="604" stopIfTrue="1" operator="lessThan">
      <formula>0</formula>
    </cfRule>
  </conditionalFormatting>
  <conditionalFormatting sqref="F759">
    <cfRule type="cellIs" dxfId="2" priority="603" stopIfTrue="1" operator="lessThan">
      <formula>0</formula>
    </cfRule>
  </conditionalFormatting>
  <conditionalFormatting sqref="F760">
    <cfRule type="cellIs" dxfId="2" priority="602" stopIfTrue="1" operator="lessThan">
      <formula>0</formula>
    </cfRule>
  </conditionalFormatting>
  <conditionalFormatting sqref="F761">
    <cfRule type="cellIs" dxfId="2" priority="601" stopIfTrue="1" operator="lessThan">
      <formula>0</formula>
    </cfRule>
  </conditionalFormatting>
  <conditionalFormatting sqref="F762">
    <cfRule type="cellIs" dxfId="2" priority="600" stopIfTrue="1" operator="lessThan">
      <formula>0</formula>
    </cfRule>
  </conditionalFormatting>
  <conditionalFormatting sqref="F763">
    <cfRule type="cellIs" dxfId="2" priority="599" stopIfTrue="1" operator="lessThan">
      <formula>0</formula>
    </cfRule>
  </conditionalFormatting>
  <conditionalFormatting sqref="F764">
    <cfRule type="cellIs" dxfId="2" priority="598" stopIfTrue="1" operator="lessThan">
      <formula>0</formula>
    </cfRule>
  </conditionalFormatting>
  <conditionalFormatting sqref="F765">
    <cfRule type="cellIs" dxfId="2" priority="597" stopIfTrue="1" operator="lessThan">
      <formula>0</formula>
    </cfRule>
  </conditionalFormatting>
  <conditionalFormatting sqref="F766">
    <cfRule type="cellIs" dxfId="2" priority="596" stopIfTrue="1" operator="lessThan">
      <formula>0</formula>
    </cfRule>
  </conditionalFormatting>
  <conditionalFormatting sqref="F767">
    <cfRule type="cellIs" dxfId="2" priority="595" stopIfTrue="1" operator="lessThan">
      <formula>0</formula>
    </cfRule>
  </conditionalFormatting>
  <conditionalFormatting sqref="F768">
    <cfRule type="cellIs" dxfId="2" priority="594" stopIfTrue="1" operator="lessThan">
      <formula>0</formula>
    </cfRule>
  </conditionalFormatting>
  <conditionalFormatting sqref="F769">
    <cfRule type="cellIs" dxfId="2" priority="593" stopIfTrue="1" operator="lessThan">
      <formula>0</formula>
    </cfRule>
  </conditionalFormatting>
  <conditionalFormatting sqref="F770">
    <cfRule type="cellIs" dxfId="2" priority="592" stopIfTrue="1" operator="lessThan">
      <formula>0</formula>
    </cfRule>
  </conditionalFormatting>
  <conditionalFormatting sqref="F771">
    <cfRule type="cellIs" dxfId="2" priority="591" stopIfTrue="1" operator="lessThan">
      <formula>0</formula>
    </cfRule>
  </conditionalFormatting>
  <conditionalFormatting sqref="F772">
    <cfRule type="cellIs" dxfId="2" priority="590" stopIfTrue="1" operator="lessThan">
      <formula>0</formula>
    </cfRule>
  </conditionalFormatting>
  <conditionalFormatting sqref="F773">
    <cfRule type="cellIs" dxfId="2" priority="589" stopIfTrue="1" operator="lessThan">
      <formula>0</formula>
    </cfRule>
  </conditionalFormatting>
  <conditionalFormatting sqref="F774">
    <cfRule type="cellIs" dxfId="2" priority="588" stopIfTrue="1" operator="lessThan">
      <formula>0</formula>
    </cfRule>
  </conditionalFormatting>
  <conditionalFormatting sqref="F775">
    <cfRule type="cellIs" dxfId="2" priority="587" stopIfTrue="1" operator="lessThan">
      <formula>0</formula>
    </cfRule>
  </conditionalFormatting>
  <conditionalFormatting sqref="F776">
    <cfRule type="cellIs" dxfId="2" priority="586" stopIfTrue="1" operator="lessThan">
      <formula>0</formula>
    </cfRule>
  </conditionalFormatting>
  <conditionalFormatting sqref="F777">
    <cfRule type="cellIs" dxfId="2" priority="585" stopIfTrue="1" operator="lessThan">
      <formula>0</formula>
    </cfRule>
  </conditionalFormatting>
  <conditionalFormatting sqref="F778">
    <cfRule type="cellIs" dxfId="2" priority="584" stopIfTrue="1" operator="lessThan">
      <formula>0</formula>
    </cfRule>
  </conditionalFormatting>
  <conditionalFormatting sqref="F779">
    <cfRule type="cellIs" dxfId="2" priority="583" stopIfTrue="1" operator="lessThan">
      <formula>0</formula>
    </cfRule>
  </conditionalFormatting>
  <conditionalFormatting sqref="F780">
    <cfRule type="cellIs" dxfId="2" priority="582" stopIfTrue="1" operator="lessThan">
      <formula>0</formula>
    </cfRule>
  </conditionalFormatting>
  <conditionalFormatting sqref="F781">
    <cfRule type="cellIs" dxfId="2" priority="581" stopIfTrue="1" operator="lessThan">
      <formula>0</formula>
    </cfRule>
  </conditionalFormatting>
  <conditionalFormatting sqref="F782">
    <cfRule type="cellIs" dxfId="2" priority="580" stopIfTrue="1" operator="lessThan">
      <formula>0</formula>
    </cfRule>
  </conditionalFormatting>
  <conditionalFormatting sqref="F783">
    <cfRule type="cellIs" dxfId="2" priority="579" stopIfTrue="1" operator="lessThan">
      <formula>0</formula>
    </cfRule>
  </conditionalFormatting>
  <conditionalFormatting sqref="F784">
    <cfRule type="cellIs" dxfId="2" priority="578" stopIfTrue="1" operator="lessThan">
      <formula>0</formula>
    </cfRule>
  </conditionalFormatting>
  <conditionalFormatting sqref="F785">
    <cfRule type="cellIs" dxfId="2" priority="577" stopIfTrue="1" operator="lessThan">
      <formula>0</formula>
    </cfRule>
  </conditionalFormatting>
  <conditionalFormatting sqref="F786">
    <cfRule type="cellIs" dxfId="2" priority="576" stopIfTrue="1" operator="lessThan">
      <formula>0</formula>
    </cfRule>
  </conditionalFormatting>
  <conditionalFormatting sqref="F787">
    <cfRule type="cellIs" dxfId="2" priority="575" stopIfTrue="1" operator="lessThan">
      <formula>0</formula>
    </cfRule>
  </conditionalFormatting>
  <conditionalFormatting sqref="F788">
    <cfRule type="cellIs" dxfId="2" priority="574" stopIfTrue="1" operator="lessThan">
      <formula>0</formula>
    </cfRule>
  </conditionalFormatting>
  <conditionalFormatting sqref="F789">
    <cfRule type="cellIs" dxfId="2" priority="573" stopIfTrue="1" operator="lessThan">
      <formula>0</formula>
    </cfRule>
  </conditionalFormatting>
  <conditionalFormatting sqref="F790">
    <cfRule type="cellIs" dxfId="2" priority="572" stopIfTrue="1" operator="lessThan">
      <formula>0</formula>
    </cfRule>
  </conditionalFormatting>
  <conditionalFormatting sqref="F791">
    <cfRule type="cellIs" dxfId="2" priority="571" stopIfTrue="1" operator="lessThan">
      <formula>0</formula>
    </cfRule>
  </conditionalFormatting>
  <conditionalFormatting sqref="F792">
    <cfRule type="cellIs" dxfId="2" priority="570" stopIfTrue="1" operator="lessThan">
      <formula>0</formula>
    </cfRule>
  </conditionalFormatting>
  <conditionalFormatting sqref="F793">
    <cfRule type="cellIs" dxfId="2" priority="569" stopIfTrue="1" operator="lessThan">
      <formula>0</formula>
    </cfRule>
  </conditionalFormatting>
  <conditionalFormatting sqref="F794">
    <cfRule type="cellIs" dxfId="2" priority="568" stopIfTrue="1" operator="lessThan">
      <formula>0</formula>
    </cfRule>
  </conditionalFormatting>
  <conditionalFormatting sqref="F795">
    <cfRule type="cellIs" dxfId="2" priority="567" stopIfTrue="1" operator="lessThan">
      <formula>0</formula>
    </cfRule>
  </conditionalFormatting>
  <conditionalFormatting sqref="F796">
    <cfRule type="cellIs" dxfId="2" priority="566" stopIfTrue="1" operator="lessThan">
      <formula>0</formula>
    </cfRule>
  </conditionalFormatting>
  <conditionalFormatting sqref="F797">
    <cfRule type="cellIs" dxfId="2" priority="565" stopIfTrue="1" operator="lessThan">
      <formula>0</formula>
    </cfRule>
  </conditionalFormatting>
  <conditionalFormatting sqref="F798">
    <cfRule type="cellIs" dxfId="2" priority="564" stopIfTrue="1" operator="lessThan">
      <formula>0</formula>
    </cfRule>
  </conditionalFormatting>
  <conditionalFormatting sqref="F799">
    <cfRule type="cellIs" dxfId="2" priority="563" stopIfTrue="1" operator="lessThan">
      <formula>0</formula>
    </cfRule>
  </conditionalFormatting>
  <conditionalFormatting sqref="F800">
    <cfRule type="cellIs" dxfId="2" priority="562" stopIfTrue="1" operator="lessThan">
      <formula>0</formula>
    </cfRule>
  </conditionalFormatting>
  <conditionalFormatting sqref="F801">
    <cfRule type="cellIs" dxfId="2" priority="561" stopIfTrue="1" operator="lessThan">
      <formula>0</formula>
    </cfRule>
  </conditionalFormatting>
  <conditionalFormatting sqref="F802">
    <cfRule type="cellIs" dxfId="2" priority="560" stopIfTrue="1" operator="lessThan">
      <formula>0</formula>
    </cfRule>
  </conditionalFormatting>
  <conditionalFormatting sqref="F803">
    <cfRule type="cellIs" dxfId="2" priority="559" stopIfTrue="1" operator="lessThan">
      <formula>0</formula>
    </cfRule>
  </conditionalFormatting>
  <conditionalFormatting sqref="F804">
    <cfRule type="cellIs" dxfId="2" priority="558" stopIfTrue="1" operator="lessThan">
      <formula>0</formula>
    </cfRule>
  </conditionalFormatting>
  <conditionalFormatting sqref="F805">
    <cfRule type="cellIs" dxfId="2" priority="557" stopIfTrue="1" operator="lessThan">
      <formula>0</formula>
    </cfRule>
  </conditionalFormatting>
  <conditionalFormatting sqref="F806">
    <cfRule type="cellIs" dxfId="2" priority="556" stopIfTrue="1" operator="lessThan">
      <formula>0</formula>
    </cfRule>
  </conditionalFormatting>
  <conditionalFormatting sqref="F807">
    <cfRule type="cellIs" dxfId="2" priority="555" stopIfTrue="1" operator="lessThan">
      <formula>0</formula>
    </cfRule>
  </conditionalFormatting>
  <conditionalFormatting sqref="F808">
    <cfRule type="cellIs" dxfId="2" priority="554" stopIfTrue="1" operator="lessThan">
      <formula>0</formula>
    </cfRule>
  </conditionalFormatting>
  <conditionalFormatting sqref="F809">
    <cfRule type="cellIs" dxfId="2" priority="553" stopIfTrue="1" operator="lessThan">
      <formula>0</formula>
    </cfRule>
  </conditionalFormatting>
  <conditionalFormatting sqref="F810">
    <cfRule type="cellIs" dxfId="2" priority="552" stopIfTrue="1" operator="lessThan">
      <formula>0</formula>
    </cfRule>
  </conditionalFormatting>
  <conditionalFormatting sqref="F811">
    <cfRule type="cellIs" dxfId="2" priority="551" stopIfTrue="1" operator="lessThan">
      <formula>0</formula>
    </cfRule>
  </conditionalFormatting>
  <conditionalFormatting sqref="F812">
    <cfRule type="cellIs" dxfId="2" priority="550" stopIfTrue="1" operator="lessThan">
      <formula>0</formula>
    </cfRule>
  </conditionalFormatting>
  <conditionalFormatting sqref="F813">
    <cfRule type="cellIs" dxfId="2" priority="549" stopIfTrue="1" operator="lessThan">
      <formula>0</formula>
    </cfRule>
  </conditionalFormatting>
  <conditionalFormatting sqref="F814">
    <cfRule type="cellIs" dxfId="2" priority="548" stopIfTrue="1" operator="lessThan">
      <formula>0</formula>
    </cfRule>
  </conditionalFormatting>
  <conditionalFormatting sqref="F815">
    <cfRule type="cellIs" dxfId="2" priority="547" stopIfTrue="1" operator="lessThan">
      <formula>0</formula>
    </cfRule>
  </conditionalFormatting>
  <conditionalFormatting sqref="F816">
    <cfRule type="cellIs" dxfId="2" priority="546" stopIfTrue="1" operator="lessThan">
      <formula>0</formula>
    </cfRule>
  </conditionalFormatting>
  <conditionalFormatting sqref="F817">
    <cfRule type="cellIs" dxfId="2" priority="545" stopIfTrue="1" operator="lessThan">
      <formula>0</formula>
    </cfRule>
  </conditionalFormatting>
  <conditionalFormatting sqref="F818">
    <cfRule type="cellIs" dxfId="2" priority="544" stopIfTrue="1" operator="lessThan">
      <formula>0</formula>
    </cfRule>
  </conditionalFormatting>
  <conditionalFormatting sqref="F819">
    <cfRule type="cellIs" dxfId="2" priority="543" stopIfTrue="1" operator="lessThan">
      <formula>0</formula>
    </cfRule>
  </conditionalFormatting>
  <conditionalFormatting sqref="F820">
    <cfRule type="cellIs" dxfId="2" priority="542" stopIfTrue="1" operator="lessThan">
      <formula>0</formula>
    </cfRule>
  </conditionalFormatting>
  <conditionalFormatting sqref="F821">
    <cfRule type="cellIs" dxfId="2" priority="541" stopIfTrue="1" operator="lessThan">
      <formula>0</formula>
    </cfRule>
  </conditionalFormatting>
  <conditionalFormatting sqref="F822">
    <cfRule type="cellIs" dxfId="2" priority="540" stopIfTrue="1" operator="lessThan">
      <formula>0</formula>
    </cfRule>
  </conditionalFormatting>
  <conditionalFormatting sqref="F823">
    <cfRule type="cellIs" dxfId="2" priority="539" stopIfTrue="1" operator="lessThan">
      <formula>0</formula>
    </cfRule>
  </conditionalFormatting>
  <conditionalFormatting sqref="F824">
    <cfRule type="cellIs" dxfId="2" priority="538" stopIfTrue="1" operator="lessThan">
      <formula>0</formula>
    </cfRule>
  </conditionalFormatting>
  <conditionalFormatting sqref="F825">
    <cfRule type="cellIs" dxfId="2" priority="537" stopIfTrue="1" operator="lessThan">
      <formula>0</formula>
    </cfRule>
  </conditionalFormatting>
  <conditionalFormatting sqref="F826">
    <cfRule type="cellIs" dxfId="2" priority="536" stopIfTrue="1" operator="lessThan">
      <formula>0</formula>
    </cfRule>
  </conditionalFormatting>
  <conditionalFormatting sqref="F827">
    <cfRule type="cellIs" dxfId="2" priority="535" stopIfTrue="1" operator="lessThan">
      <formula>0</formula>
    </cfRule>
  </conditionalFormatting>
  <conditionalFormatting sqref="F828">
    <cfRule type="cellIs" dxfId="2" priority="534" stopIfTrue="1" operator="lessThan">
      <formula>0</formula>
    </cfRule>
  </conditionalFormatting>
  <conditionalFormatting sqref="F829">
    <cfRule type="cellIs" dxfId="2" priority="533" stopIfTrue="1" operator="lessThan">
      <formula>0</formula>
    </cfRule>
  </conditionalFormatting>
  <conditionalFormatting sqref="F830">
    <cfRule type="cellIs" dxfId="2" priority="532" stopIfTrue="1" operator="lessThan">
      <formula>0</formula>
    </cfRule>
  </conditionalFormatting>
  <conditionalFormatting sqref="F831">
    <cfRule type="cellIs" dxfId="2" priority="531" stopIfTrue="1" operator="lessThan">
      <formula>0</formula>
    </cfRule>
  </conditionalFormatting>
  <conditionalFormatting sqref="F832">
    <cfRule type="cellIs" dxfId="2" priority="530" stopIfTrue="1" operator="lessThan">
      <formula>0</formula>
    </cfRule>
  </conditionalFormatting>
  <conditionalFormatting sqref="F833">
    <cfRule type="cellIs" dxfId="2" priority="529" stopIfTrue="1" operator="lessThan">
      <formula>0</formula>
    </cfRule>
  </conditionalFormatting>
  <conditionalFormatting sqref="F834">
    <cfRule type="cellIs" dxfId="2" priority="528" stopIfTrue="1" operator="lessThan">
      <formula>0</formula>
    </cfRule>
  </conditionalFormatting>
  <conditionalFormatting sqref="F835">
    <cfRule type="cellIs" dxfId="2" priority="527" stopIfTrue="1" operator="lessThan">
      <formula>0</formula>
    </cfRule>
  </conditionalFormatting>
  <conditionalFormatting sqref="F836">
    <cfRule type="cellIs" dxfId="2" priority="526" stopIfTrue="1" operator="lessThan">
      <formula>0</formula>
    </cfRule>
  </conditionalFormatting>
  <conditionalFormatting sqref="F837">
    <cfRule type="cellIs" dxfId="2" priority="525" stopIfTrue="1" operator="lessThan">
      <formula>0</formula>
    </cfRule>
  </conditionalFormatting>
  <conditionalFormatting sqref="F838">
    <cfRule type="cellIs" dxfId="2" priority="524" stopIfTrue="1" operator="lessThan">
      <formula>0</formula>
    </cfRule>
  </conditionalFormatting>
  <conditionalFormatting sqref="F839">
    <cfRule type="cellIs" dxfId="2" priority="523" stopIfTrue="1" operator="lessThan">
      <formula>0</formula>
    </cfRule>
  </conditionalFormatting>
  <conditionalFormatting sqref="F840">
    <cfRule type="cellIs" dxfId="2" priority="522" stopIfTrue="1" operator="lessThan">
      <formula>0</formula>
    </cfRule>
  </conditionalFormatting>
  <conditionalFormatting sqref="F841">
    <cfRule type="cellIs" dxfId="2" priority="521" stopIfTrue="1" operator="lessThan">
      <formula>0</formula>
    </cfRule>
  </conditionalFormatting>
  <conditionalFormatting sqref="F842">
    <cfRule type="cellIs" dxfId="2" priority="520" stopIfTrue="1" operator="lessThan">
      <formula>0</formula>
    </cfRule>
  </conditionalFormatting>
  <conditionalFormatting sqref="F843">
    <cfRule type="cellIs" dxfId="2" priority="519" stopIfTrue="1" operator="lessThan">
      <formula>0</formula>
    </cfRule>
  </conditionalFormatting>
  <conditionalFormatting sqref="F844">
    <cfRule type="cellIs" dxfId="2" priority="518" stopIfTrue="1" operator="lessThan">
      <formula>0</formula>
    </cfRule>
  </conditionalFormatting>
  <conditionalFormatting sqref="F845">
    <cfRule type="cellIs" dxfId="2" priority="517" stopIfTrue="1" operator="lessThan">
      <formula>0</formula>
    </cfRule>
  </conditionalFormatting>
  <conditionalFormatting sqref="F846">
    <cfRule type="cellIs" dxfId="2" priority="516" stopIfTrue="1" operator="lessThan">
      <formula>0</formula>
    </cfRule>
  </conditionalFormatting>
  <conditionalFormatting sqref="F847">
    <cfRule type="cellIs" dxfId="2" priority="515" stopIfTrue="1" operator="lessThan">
      <formula>0</formula>
    </cfRule>
  </conditionalFormatting>
  <conditionalFormatting sqref="F848">
    <cfRule type="cellIs" dxfId="2" priority="514" stopIfTrue="1" operator="lessThan">
      <formula>0</formula>
    </cfRule>
  </conditionalFormatting>
  <conditionalFormatting sqref="F849">
    <cfRule type="cellIs" dxfId="2" priority="513" stopIfTrue="1" operator="lessThan">
      <formula>0</formula>
    </cfRule>
  </conditionalFormatting>
  <conditionalFormatting sqref="F850">
    <cfRule type="cellIs" dxfId="2" priority="512" stopIfTrue="1" operator="lessThan">
      <formula>0</formula>
    </cfRule>
  </conditionalFormatting>
  <conditionalFormatting sqref="F851">
    <cfRule type="cellIs" dxfId="2" priority="511" stopIfTrue="1" operator="lessThan">
      <formula>0</formula>
    </cfRule>
  </conditionalFormatting>
  <conditionalFormatting sqref="F852">
    <cfRule type="cellIs" dxfId="2" priority="510" stopIfTrue="1" operator="lessThan">
      <formula>0</formula>
    </cfRule>
  </conditionalFormatting>
  <conditionalFormatting sqref="F853">
    <cfRule type="cellIs" dxfId="2" priority="509" stopIfTrue="1" operator="lessThan">
      <formula>0</formula>
    </cfRule>
  </conditionalFormatting>
  <conditionalFormatting sqref="F854">
    <cfRule type="cellIs" dxfId="2" priority="508" stopIfTrue="1" operator="lessThan">
      <formula>0</formula>
    </cfRule>
  </conditionalFormatting>
  <conditionalFormatting sqref="F855">
    <cfRule type="cellIs" dxfId="2" priority="507" stopIfTrue="1" operator="lessThan">
      <formula>0</formula>
    </cfRule>
  </conditionalFormatting>
  <conditionalFormatting sqref="F856">
    <cfRule type="cellIs" dxfId="2" priority="506" stopIfTrue="1" operator="lessThan">
      <formula>0</formula>
    </cfRule>
  </conditionalFormatting>
  <conditionalFormatting sqref="F857">
    <cfRule type="cellIs" dxfId="2" priority="505" stopIfTrue="1" operator="lessThan">
      <formula>0</formula>
    </cfRule>
  </conditionalFormatting>
  <conditionalFormatting sqref="F858">
    <cfRule type="cellIs" dxfId="2" priority="504" stopIfTrue="1" operator="lessThan">
      <formula>0</formula>
    </cfRule>
  </conditionalFormatting>
  <conditionalFormatting sqref="F859">
    <cfRule type="cellIs" dxfId="2" priority="503" stopIfTrue="1" operator="lessThan">
      <formula>0</formula>
    </cfRule>
  </conditionalFormatting>
  <conditionalFormatting sqref="F860">
    <cfRule type="cellIs" dxfId="2" priority="502" stopIfTrue="1" operator="lessThan">
      <formula>0</formula>
    </cfRule>
  </conditionalFormatting>
  <conditionalFormatting sqref="F861">
    <cfRule type="cellIs" dxfId="2" priority="501" stopIfTrue="1" operator="lessThan">
      <formula>0</formula>
    </cfRule>
  </conditionalFormatting>
  <conditionalFormatting sqref="F862">
    <cfRule type="cellIs" dxfId="2" priority="500" stopIfTrue="1" operator="lessThan">
      <formula>0</formula>
    </cfRule>
  </conditionalFormatting>
  <conditionalFormatting sqref="F863">
    <cfRule type="cellIs" dxfId="2" priority="499" stopIfTrue="1" operator="lessThan">
      <formula>0</formula>
    </cfRule>
  </conditionalFormatting>
  <conditionalFormatting sqref="F864">
    <cfRule type="cellIs" dxfId="2" priority="498" stopIfTrue="1" operator="lessThan">
      <formula>0</formula>
    </cfRule>
  </conditionalFormatting>
  <conditionalFormatting sqref="F865">
    <cfRule type="cellIs" dxfId="2" priority="497" stopIfTrue="1" operator="lessThan">
      <formula>0</formula>
    </cfRule>
  </conditionalFormatting>
  <conditionalFormatting sqref="F866">
    <cfRule type="cellIs" dxfId="2" priority="496" stopIfTrue="1" operator="lessThan">
      <formula>0</formula>
    </cfRule>
  </conditionalFormatting>
  <conditionalFormatting sqref="F867">
    <cfRule type="cellIs" dxfId="2" priority="495" stopIfTrue="1" operator="lessThan">
      <formula>0</formula>
    </cfRule>
  </conditionalFormatting>
  <conditionalFormatting sqref="F868">
    <cfRule type="cellIs" dxfId="2" priority="494" stopIfTrue="1" operator="lessThan">
      <formula>0</formula>
    </cfRule>
  </conditionalFormatting>
  <conditionalFormatting sqref="F869">
    <cfRule type="cellIs" dxfId="2" priority="493" stopIfTrue="1" operator="lessThan">
      <formula>0</formula>
    </cfRule>
  </conditionalFormatting>
  <conditionalFormatting sqref="F870">
    <cfRule type="cellIs" dxfId="2" priority="492" stopIfTrue="1" operator="lessThan">
      <formula>0</formula>
    </cfRule>
  </conditionalFormatting>
  <conditionalFormatting sqref="F871">
    <cfRule type="cellIs" dxfId="2" priority="491" stopIfTrue="1" operator="lessThan">
      <formula>0</formula>
    </cfRule>
  </conditionalFormatting>
  <conditionalFormatting sqref="F872">
    <cfRule type="cellIs" dxfId="2" priority="490" stopIfTrue="1" operator="lessThan">
      <formula>0</formula>
    </cfRule>
  </conditionalFormatting>
  <conditionalFormatting sqref="F873">
    <cfRule type="cellIs" dxfId="2" priority="489" stopIfTrue="1" operator="lessThan">
      <formula>0</formula>
    </cfRule>
  </conditionalFormatting>
  <conditionalFormatting sqref="F874">
    <cfRule type="cellIs" dxfId="2" priority="488" stopIfTrue="1" operator="lessThan">
      <formula>0</formula>
    </cfRule>
  </conditionalFormatting>
  <conditionalFormatting sqref="F875">
    <cfRule type="cellIs" dxfId="2" priority="487" stopIfTrue="1" operator="lessThan">
      <formula>0</formula>
    </cfRule>
  </conditionalFormatting>
  <conditionalFormatting sqref="F876">
    <cfRule type="cellIs" dxfId="2" priority="486" stopIfTrue="1" operator="lessThan">
      <formula>0</formula>
    </cfRule>
  </conditionalFormatting>
  <conditionalFormatting sqref="F877">
    <cfRule type="cellIs" dxfId="2" priority="485" stopIfTrue="1" operator="lessThan">
      <formula>0</formula>
    </cfRule>
  </conditionalFormatting>
  <conditionalFormatting sqref="F878">
    <cfRule type="cellIs" dxfId="2" priority="484" stopIfTrue="1" operator="lessThan">
      <formula>0</formula>
    </cfRule>
  </conditionalFormatting>
  <conditionalFormatting sqref="F879">
    <cfRule type="cellIs" dxfId="2" priority="483" stopIfTrue="1" operator="lessThan">
      <formula>0</formula>
    </cfRule>
  </conditionalFormatting>
  <conditionalFormatting sqref="F880">
    <cfRule type="cellIs" dxfId="2" priority="482" stopIfTrue="1" operator="lessThan">
      <formula>0</formula>
    </cfRule>
  </conditionalFormatting>
  <conditionalFormatting sqref="F881">
    <cfRule type="cellIs" dxfId="2" priority="481" stopIfTrue="1" operator="lessThan">
      <formula>0</formula>
    </cfRule>
  </conditionalFormatting>
  <conditionalFormatting sqref="F882">
    <cfRule type="cellIs" dxfId="2" priority="480" stopIfTrue="1" operator="lessThan">
      <formula>0</formula>
    </cfRule>
  </conditionalFormatting>
  <conditionalFormatting sqref="F883">
    <cfRule type="cellIs" dxfId="2" priority="479" stopIfTrue="1" operator="lessThan">
      <formula>0</formula>
    </cfRule>
  </conditionalFormatting>
  <conditionalFormatting sqref="F884">
    <cfRule type="cellIs" dxfId="2" priority="478" stopIfTrue="1" operator="lessThan">
      <formula>0</formula>
    </cfRule>
  </conditionalFormatting>
  <conditionalFormatting sqref="F885">
    <cfRule type="cellIs" dxfId="2" priority="477" stopIfTrue="1" operator="lessThan">
      <formula>0</formula>
    </cfRule>
  </conditionalFormatting>
  <conditionalFormatting sqref="F886">
    <cfRule type="cellIs" dxfId="2" priority="476" stopIfTrue="1" operator="lessThan">
      <formula>0</formula>
    </cfRule>
  </conditionalFormatting>
  <conditionalFormatting sqref="F887">
    <cfRule type="cellIs" dxfId="2" priority="475" stopIfTrue="1" operator="lessThan">
      <formula>0</formula>
    </cfRule>
  </conditionalFormatting>
  <conditionalFormatting sqref="F888">
    <cfRule type="cellIs" dxfId="2" priority="474" stopIfTrue="1" operator="lessThan">
      <formula>0</formula>
    </cfRule>
  </conditionalFormatting>
  <conditionalFormatting sqref="F889">
    <cfRule type="cellIs" dxfId="2" priority="473" stopIfTrue="1" operator="lessThan">
      <formula>0</formula>
    </cfRule>
  </conditionalFormatting>
  <conditionalFormatting sqref="F890">
    <cfRule type="cellIs" dxfId="2" priority="472" stopIfTrue="1" operator="lessThan">
      <formula>0</formula>
    </cfRule>
  </conditionalFormatting>
  <conditionalFormatting sqref="F891">
    <cfRule type="cellIs" dxfId="2" priority="471" stopIfTrue="1" operator="lessThan">
      <formula>0</formula>
    </cfRule>
  </conditionalFormatting>
  <conditionalFormatting sqref="F892">
    <cfRule type="cellIs" dxfId="2" priority="470" stopIfTrue="1" operator="lessThan">
      <formula>0</formula>
    </cfRule>
  </conditionalFormatting>
  <conditionalFormatting sqref="F893">
    <cfRule type="cellIs" dxfId="2" priority="469" stopIfTrue="1" operator="lessThan">
      <formula>0</formula>
    </cfRule>
  </conditionalFormatting>
  <conditionalFormatting sqref="F894">
    <cfRule type="cellIs" dxfId="2" priority="468" stopIfTrue="1" operator="lessThan">
      <formula>0</formula>
    </cfRule>
  </conditionalFormatting>
  <conditionalFormatting sqref="F895">
    <cfRule type="cellIs" dxfId="2" priority="467" stopIfTrue="1" operator="lessThan">
      <formula>0</formula>
    </cfRule>
  </conditionalFormatting>
  <conditionalFormatting sqref="F896">
    <cfRule type="cellIs" dxfId="2" priority="466" stopIfTrue="1" operator="lessThan">
      <formula>0</formula>
    </cfRule>
  </conditionalFormatting>
  <conditionalFormatting sqref="F897">
    <cfRule type="cellIs" dxfId="2" priority="465" stopIfTrue="1" operator="lessThan">
      <formula>0</formula>
    </cfRule>
  </conditionalFormatting>
  <conditionalFormatting sqref="F898">
    <cfRule type="cellIs" dxfId="2" priority="464" stopIfTrue="1" operator="lessThan">
      <formula>0</formula>
    </cfRule>
  </conditionalFormatting>
  <conditionalFormatting sqref="F899">
    <cfRule type="cellIs" dxfId="2" priority="463" stopIfTrue="1" operator="lessThan">
      <formula>0</formula>
    </cfRule>
  </conditionalFormatting>
  <conditionalFormatting sqref="F900">
    <cfRule type="cellIs" dxfId="2" priority="462" stopIfTrue="1" operator="lessThan">
      <formula>0</formula>
    </cfRule>
  </conditionalFormatting>
  <conditionalFormatting sqref="F901">
    <cfRule type="cellIs" dxfId="2" priority="461" stopIfTrue="1" operator="lessThan">
      <formula>0</formula>
    </cfRule>
  </conditionalFormatting>
  <conditionalFormatting sqref="F902">
    <cfRule type="cellIs" dxfId="2" priority="460" stopIfTrue="1" operator="lessThan">
      <formula>0</formula>
    </cfRule>
  </conditionalFormatting>
  <conditionalFormatting sqref="F905">
    <cfRule type="cellIs" dxfId="2" priority="458" stopIfTrue="1" operator="lessThan">
      <formula>0</formula>
    </cfRule>
  </conditionalFormatting>
  <conditionalFormatting sqref="F906">
    <cfRule type="cellIs" dxfId="2" priority="457" stopIfTrue="1" operator="lessThan">
      <formula>0</formula>
    </cfRule>
  </conditionalFormatting>
  <conditionalFormatting sqref="F907">
    <cfRule type="cellIs" dxfId="2" priority="456" stopIfTrue="1" operator="lessThan">
      <formula>0</formula>
    </cfRule>
  </conditionalFormatting>
  <conditionalFormatting sqref="F908">
    <cfRule type="cellIs" dxfId="2" priority="455" stopIfTrue="1" operator="lessThan">
      <formula>0</formula>
    </cfRule>
  </conditionalFormatting>
  <conditionalFormatting sqref="F909">
    <cfRule type="cellIs" dxfId="2" priority="454" stopIfTrue="1" operator="lessThan">
      <formula>0</formula>
    </cfRule>
  </conditionalFormatting>
  <conditionalFormatting sqref="F910">
    <cfRule type="cellIs" dxfId="2" priority="453" stopIfTrue="1" operator="lessThan">
      <formula>0</formula>
    </cfRule>
  </conditionalFormatting>
  <conditionalFormatting sqref="F911">
    <cfRule type="cellIs" dxfId="2" priority="452" stopIfTrue="1" operator="lessThan">
      <formula>0</formula>
    </cfRule>
  </conditionalFormatting>
  <conditionalFormatting sqref="F912">
    <cfRule type="cellIs" dxfId="2" priority="451" stopIfTrue="1" operator="lessThan">
      <formula>0</formula>
    </cfRule>
  </conditionalFormatting>
  <conditionalFormatting sqref="F913">
    <cfRule type="cellIs" dxfId="2" priority="450" stopIfTrue="1" operator="lessThan">
      <formula>0</formula>
    </cfRule>
  </conditionalFormatting>
  <conditionalFormatting sqref="F914">
    <cfRule type="cellIs" dxfId="2" priority="449" stopIfTrue="1" operator="lessThan">
      <formula>0</formula>
    </cfRule>
  </conditionalFormatting>
  <conditionalFormatting sqref="F915">
    <cfRule type="cellIs" dxfId="2" priority="448" stopIfTrue="1" operator="lessThan">
      <formula>0</formula>
    </cfRule>
  </conditionalFormatting>
  <conditionalFormatting sqref="F916">
    <cfRule type="cellIs" dxfId="2" priority="447" stopIfTrue="1" operator="lessThan">
      <formula>0</formula>
    </cfRule>
  </conditionalFormatting>
  <conditionalFormatting sqref="F917">
    <cfRule type="cellIs" dxfId="2" priority="446" stopIfTrue="1" operator="lessThan">
      <formula>0</formula>
    </cfRule>
  </conditionalFormatting>
  <conditionalFormatting sqref="F918">
    <cfRule type="cellIs" dxfId="2" priority="445" stopIfTrue="1" operator="lessThan">
      <formula>0</formula>
    </cfRule>
  </conditionalFormatting>
  <conditionalFormatting sqref="F919">
    <cfRule type="cellIs" dxfId="2" priority="444" stopIfTrue="1" operator="lessThan">
      <formula>0</formula>
    </cfRule>
  </conditionalFormatting>
  <conditionalFormatting sqref="F920">
    <cfRule type="cellIs" dxfId="2" priority="443" stopIfTrue="1" operator="lessThan">
      <formula>0</formula>
    </cfRule>
  </conditionalFormatting>
  <conditionalFormatting sqref="F921">
    <cfRule type="cellIs" dxfId="2" priority="442" stopIfTrue="1" operator="lessThan">
      <formula>0</formula>
    </cfRule>
  </conditionalFormatting>
  <conditionalFormatting sqref="F922">
    <cfRule type="cellIs" dxfId="2" priority="441" stopIfTrue="1" operator="lessThan">
      <formula>0</formula>
    </cfRule>
  </conditionalFormatting>
  <conditionalFormatting sqref="F923">
    <cfRule type="cellIs" dxfId="2" priority="440" stopIfTrue="1" operator="lessThan">
      <formula>0</formula>
    </cfRule>
  </conditionalFormatting>
  <conditionalFormatting sqref="F924">
    <cfRule type="cellIs" dxfId="2" priority="439" stopIfTrue="1" operator="lessThan">
      <formula>0</formula>
    </cfRule>
  </conditionalFormatting>
  <conditionalFormatting sqref="F925">
    <cfRule type="cellIs" dxfId="2" priority="438" stopIfTrue="1" operator="lessThan">
      <formula>0</formula>
    </cfRule>
  </conditionalFormatting>
  <conditionalFormatting sqref="F926">
    <cfRule type="cellIs" dxfId="2" priority="437" stopIfTrue="1" operator="lessThan">
      <formula>0</formula>
    </cfRule>
  </conditionalFormatting>
  <conditionalFormatting sqref="F927">
    <cfRule type="cellIs" dxfId="2" priority="436" stopIfTrue="1" operator="lessThan">
      <formula>0</formula>
    </cfRule>
  </conditionalFormatting>
  <conditionalFormatting sqref="F928">
    <cfRule type="cellIs" dxfId="2" priority="435" stopIfTrue="1" operator="lessThan">
      <formula>0</formula>
    </cfRule>
  </conditionalFormatting>
  <conditionalFormatting sqref="F929">
    <cfRule type="cellIs" dxfId="2" priority="434" stopIfTrue="1" operator="lessThan">
      <formula>0</formula>
    </cfRule>
  </conditionalFormatting>
  <conditionalFormatting sqref="F930">
    <cfRule type="cellIs" dxfId="2" priority="433" stopIfTrue="1" operator="lessThan">
      <formula>0</formula>
    </cfRule>
  </conditionalFormatting>
  <conditionalFormatting sqref="F931">
    <cfRule type="cellIs" dxfId="2" priority="432" stopIfTrue="1" operator="lessThan">
      <formula>0</formula>
    </cfRule>
  </conditionalFormatting>
  <conditionalFormatting sqref="F932">
    <cfRule type="cellIs" dxfId="2" priority="431" stopIfTrue="1" operator="lessThan">
      <formula>0</formula>
    </cfRule>
  </conditionalFormatting>
  <conditionalFormatting sqref="F933">
    <cfRule type="cellIs" dxfId="2" priority="430" stopIfTrue="1" operator="lessThan">
      <formula>0</formula>
    </cfRule>
  </conditionalFormatting>
  <conditionalFormatting sqref="F934">
    <cfRule type="cellIs" dxfId="2" priority="429" stopIfTrue="1" operator="lessThan">
      <formula>0</formula>
    </cfRule>
  </conditionalFormatting>
  <conditionalFormatting sqref="F935">
    <cfRule type="cellIs" dxfId="2" priority="428" stopIfTrue="1" operator="lessThan">
      <formula>0</formula>
    </cfRule>
  </conditionalFormatting>
  <conditionalFormatting sqref="F936">
    <cfRule type="cellIs" dxfId="2" priority="427" stopIfTrue="1" operator="lessThan">
      <formula>0</formula>
    </cfRule>
  </conditionalFormatting>
  <conditionalFormatting sqref="F937">
    <cfRule type="cellIs" dxfId="2" priority="426" stopIfTrue="1" operator="lessThan">
      <formula>0</formula>
    </cfRule>
  </conditionalFormatting>
  <conditionalFormatting sqref="F938">
    <cfRule type="cellIs" dxfId="2" priority="425" stopIfTrue="1" operator="lessThan">
      <formula>0</formula>
    </cfRule>
  </conditionalFormatting>
  <conditionalFormatting sqref="F939">
    <cfRule type="cellIs" dxfId="2" priority="424" stopIfTrue="1" operator="lessThan">
      <formula>0</formula>
    </cfRule>
  </conditionalFormatting>
  <conditionalFormatting sqref="F940">
    <cfRule type="cellIs" dxfId="2" priority="423" stopIfTrue="1" operator="lessThan">
      <formula>0</formula>
    </cfRule>
  </conditionalFormatting>
  <conditionalFormatting sqref="F941">
    <cfRule type="cellIs" dxfId="2" priority="422" stopIfTrue="1" operator="lessThan">
      <formula>0</formula>
    </cfRule>
  </conditionalFormatting>
  <conditionalFormatting sqref="F942">
    <cfRule type="cellIs" dxfId="2" priority="421" stopIfTrue="1" operator="lessThan">
      <formula>0</formula>
    </cfRule>
  </conditionalFormatting>
  <conditionalFormatting sqref="F943">
    <cfRule type="cellIs" dxfId="2" priority="420" stopIfTrue="1" operator="lessThan">
      <formula>0</formula>
    </cfRule>
  </conditionalFormatting>
  <conditionalFormatting sqref="F944">
    <cfRule type="cellIs" dxfId="2" priority="419" stopIfTrue="1" operator="lessThan">
      <formula>0</formula>
    </cfRule>
  </conditionalFormatting>
  <conditionalFormatting sqref="F945">
    <cfRule type="cellIs" dxfId="2" priority="418" stopIfTrue="1" operator="lessThan">
      <formula>0</formula>
    </cfRule>
  </conditionalFormatting>
  <conditionalFormatting sqref="F946">
    <cfRule type="cellIs" dxfId="2" priority="417" stopIfTrue="1" operator="lessThan">
      <formula>0</formula>
    </cfRule>
  </conditionalFormatting>
  <conditionalFormatting sqref="F947">
    <cfRule type="cellIs" dxfId="2" priority="416" stopIfTrue="1" operator="lessThan">
      <formula>0</formula>
    </cfRule>
  </conditionalFormatting>
  <conditionalFormatting sqref="F948">
    <cfRule type="cellIs" dxfId="2" priority="415" stopIfTrue="1" operator="lessThan">
      <formula>0</formula>
    </cfRule>
  </conditionalFormatting>
  <conditionalFormatting sqref="F949">
    <cfRule type="cellIs" dxfId="2" priority="414" stopIfTrue="1" operator="lessThan">
      <formula>0</formula>
    </cfRule>
  </conditionalFormatting>
  <conditionalFormatting sqref="F950">
    <cfRule type="cellIs" dxfId="2" priority="413" stopIfTrue="1" operator="lessThan">
      <formula>0</formula>
    </cfRule>
  </conditionalFormatting>
  <conditionalFormatting sqref="F951">
    <cfRule type="cellIs" dxfId="2" priority="412" stopIfTrue="1" operator="lessThan">
      <formula>0</formula>
    </cfRule>
  </conditionalFormatting>
  <conditionalFormatting sqref="F952">
    <cfRule type="cellIs" dxfId="2" priority="411" stopIfTrue="1" operator="lessThan">
      <formula>0</formula>
    </cfRule>
  </conditionalFormatting>
  <conditionalFormatting sqref="F953">
    <cfRule type="cellIs" dxfId="2" priority="410" stopIfTrue="1" operator="lessThan">
      <formula>0</formula>
    </cfRule>
  </conditionalFormatting>
  <conditionalFormatting sqref="F954">
    <cfRule type="cellIs" dxfId="2" priority="409" stopIfTrue="1" operator="lessThan">
      <formula>0</formula>
    </cfRule>
  </conditionalFormatting>
  <conditionalFormatting sqref="F955">
    <cfRule type="cellIs" dxfId="2" priority="408" stopIfTrue="1" operator="lessThan">
      <formula>0</formula>
    </cfRule>
  </conditionalFormatting>
  <conditionalFormatting sqref="F956">
    <cfRule type="cellIs" dxfId="2" priority="407" stopIfTrue="1" operator="lessThan">
      <formula>0</formula>
    </cfRule>
  </conditionalFormatting>
  <conditionalFormatting sqref="F957">
    <cfRule type="cellIs" dxfId="2" priority="406" stopIfTrue="1" operator="lessThan">
      <formula>0</formula>
    </cfRule>
  </conditionalFormatting>
  <conditionalFormatting sqref="F958">
    <cfRule type="cellIs" dxfId="2" priority="405" stopIfTrue="1" operator="lessThan">
      <formula>0</formula>
    </cfRule>
  </conditionalFormatting>
  <conditionalFormatting sqref="F959">
    <cfRule type="cellIs" dxfId="2" priority="404" stopIfTrue="1" operator="lessThan">
      <formula>0</formula>
    </cfRule>
  </conditionalFormatting>
  <conditionalFormatting sqref="F960">
    <cfRule type="cellIs" dxfId="2" priority="403" stopIfTrue="1" operator="lessThan">
      <formula>0</formula>
    </cfRule>
  </conditionalFormatting>
  <conditionalFormatting sqref="F961">
    <cfRule type="cellIs" dxfId="2" priority="402" stopIfTrue="1" operator="lessThan">
      <formula>0</formula>
    </cfRule>
  </conditionalFormatting>
  <conditionalFormatting sqref="F962">
    <cfRule type="cellIs" dxfId="2" priority="401" stopIfTrue="1" operator="lessThan">
      <formula>0</formula>
    </cfRule>
  </conditionalFormatting>
  <conditionalFormatting sqref="F963">
    <cfRule type="cellIs" dxfId="2" priority="400" stopIfTrue="1" operator="lessThan">
      <formula>0</formula>
    </cfRule>
  </conditionalFormatting>
  <conditionalFormatting sqref="F964">
    <cfRule type="cellIs" dxfId="2" priority="399" stopIfTrue="1" operator="lessThan">
      <formula>0</formula>
    </cfRule>
  </conditionalFormatting>
  <conditionalFormatting sqref="F965">
    <cfRule type="cellIs" dxfId="2" priority="398" stopIfTrue="1" operator="lessThan">
      <formula>0</formula>
    </cfRule>
  </conditionalFormatting>
  <conditionalFormatting sqref="F966">
    <cfRule type="cellIs" dxfId="2" priority="397" stopIfTrue="1" operator="lessThan">
      <formula>0</formula>
    </cfRule>
  </conditionalFormatting>
  <conditionalFormatting sqref="F967">
    <cfRule type="cellIs" dxfId="2" priority="396" stopIfTrue="1" operator="lessThan">
      <formula>0</formula>
    </cfRule>
  </conditionalFormatting>
  <conditionalFormatting sqref="F968">
    <cfRule type="cellIs" dxfId="2" priority="395" stopIfTrue="1" operator="lessThan">
      <formula>0</formula>
    </cfRule>
  </conditionalFormatting>
  <conditionalFormatting sqref="F969">
    <cfRule type="cellIs" dxfId="2" priority="394" stopIfTrue="1" operator="lessThan">
      <formula>0</formula>
    </cfRule>
  </conditionalFormatting>
  <conditionalFormatting sqref="F970">
    <cfRule type="cellIs" dxfId="2" priority="393" stopIfTrue="1" operator="lessThan">
      <formula>0</formula>
    </cfRule>
  </conditionalFormatting>
  <conditionalFormatting sqref="F971">
    <cfRule type="cellIs" dxfId="2" priority="392" stopIfTrue="1" operator="lessThan">
      <formula>0</formula>
    </cfRule>
  </conditionalFormatting>
  <conditionalFormatting sqref="F972">
    <cfRule type="cellIs" dxfId="2" priority="391" stopIfTrue="1" operator="lessThan">
      <formula>0</formula>
    </cfRule>
  </conditionalFormatting>
  <conditionalFormatting sqref="F973">
    <cfRule type="cellIs" dxfId="2" priority="390" stopIfTrue="1" operator="lessThan">
      <formula>0</formula>
    </cfRule>
  </conditionalFormatting>
  <conditionalFormatting sqref="F974">
    <cfRule type="cellIs" dxfId="2" priority="389" stopIfTrue="1" operator="lessThan">
      <formula>0</formula>
    </cfRule>
  </conditionalFormatting>
  <conditionalFormatting sqref="F975">
    <cfRule type="cellIs" dxfId="2" priority="388" stopIfTrue="1" operator="lessThan">
      <formula>0</formula>
    </cfRule>
  </conditionalFormatting>
  <conditionalFormatting sqref="F976">
    <cfRule type="cellIs" dxfId="2" priority="387" stopIfTrue="1" operator="lessThan">
      <formula>0</formula>
    </cfRule>
  </conditionalFormatting>
  <conditionalFormatting sqref="F977">
    <cfRule type="cellIs" dxfId="2" priority="386" stopIfTrue="1" operator="lessThan">
      <formula>0</formula>
    </cfRule>
  </conditionalFormatting>
  <conditionalFormatting sqref="F978">
    <cfRule type="cellIs" dxfId="2" priority="385" stopIfTrue="1" operator="lessThan">
      <formula>0</formula>
    </cfRule>
  </conditionalFormatting>
  <conditionalFormatting sqref="F979">
    <cfRule type="cellIs" dxfId="2" priority="384" stopIfTrue="1" operator="lessThan">
      <formula>0</formula>
    </cfRule>
  </conditionalFormatting>
  <conditionalFormatting sqref="F980">
    <cfRule type="cellIs" dxfId="2" priority="383" stopIfTrue="1" operator="lessThan">
      <formula>0</formula>
    </cfRule>
  </conditionalFormatting>
  <conditionalFormatting sqref="F981">
    <cfRule type="cellIs" dxfId="2" priority="382" stopIfTrue="1" operator="lessThan">
      <formula>0</formula>
    </cfRule>
  </conditionalFormatting>
  <conditionalFormatting sqref="F982">
    <cfRule type="cellIs" dxfId="2" priority="381" stopIfTrue="1" operator="lessThan">
      <formula>0</formula>
    </cfRule>
  </conditionalFormatting>
  <conditionalFormatting sqref="F983">
    <cfRule type="cellIs" dxfId="2" priority="380" stopIfTrue="1" operator="lessThan">
      <formula>0</formula>
    </cfRule>
  </conditionalFormatting>
  <conditionalFormatting sqref="F984">
    <cfRule type="cellIs" dxfId="2" priority="379" stopIfTrue="1" operator="lessThan">
      <formula>0</formula>
    </cfRule>
  </conditionalFormatting>
  <conditionalFormatting sqref="F985">
    <cfRule type="cellIs" dxfId="2" priority="378" stopIfTrue="1" operator="lessThan">
      <formula>0</formula>
    </cfRule>
  </conditionalFormatting>
  <conditionalFormatting sqref="F986">
    <cfRule type="cellIs" dxfId="2" priority="377" stopIfTrue="1" operator="lessThan">
      <formula>0</formula>
    </cfRule>
  </conditionalFormatting>
  <conditionalFormatting sqref="F987">
    <cfRule type="cellIs" dxfId="2" priority="376" stopIfTrue="1" operator="lessThan">
      <formula>0</formula>
    </cfRule>
  </conditionalFormatting>
  <conditionalFormatting sqref="F988">
    <cfRule type="cellIs" dxfId="2" priority="375" stopIfTrue="1" operator="lessThan">
      <formula>0</formula>
    </cfRule>
  </conditionalFormatting>
  <conditionalFormatting sqref="F989">
    <cfRule type="cellIs" dxfId="2" priority="374" stopIfTrue="1" operator="lessThan">
      <formula>0</formula>
    </cfRule>
  </conditionalFormatting>
  <conditionalFormatting sqref="F990">
    <cfRule type="cellIs" dxfId="2" priority="373" stopIfTrue="1" operator="lessThan">
      <formula>0</formula>
    </cfRule>
  </conditionalFormatting>
  <conditionalFormatting sqref="F991">
    <cfRule type="cellIs" dxfId="2" priority="372" stopIfTrue="1" operator="lessThan">
      <formula>0</formula>
    </cfRule>
  </conditionalFormatting>
  <conditionalFormatting sqref="F992">
    <cfRule type="cellIs" dxfId="2" priority="371" stopIfTrue="1" operator="lessThan">
      <formula>0</formula>
    </cfRule>
  </conditionalFormatting>
  <conditionalFormatting sqref="F993">
    <cfRule type="cellIs" dxfId="2" priority="370" stopIfTrue="1" operator="lessThan">
      <formula>0</formula>
    </cfRule>
  </conditionalFormatting>
  <conditionalFormatting sqref="F994">
    <cfRule type="cellIs" dxfId="2" priority="369" stopIfTrue="1" operator="lessThan">
      <formula>0</formula>
    </cfRule>
  </conditionalFormatting>
  <conditionalFormatting sqref="F995">
    <cfRule type="cellIs" dxfId="2" priority="368" stopIfTrue="1" operator="lessThan">
      <formula>0</formula>
    </cfRule>
  </conditionalFormatting>
  <conditionalFormatting sqref="F996">
    <cfRule type="cellIs" dxfId="2" priority="367" stopIfTrue="1" operator="lessThan">
      <formula>0</formula>
    </cfRule>
  </conditionalFormatting>
  <conditionalFormatting sqref="F997">
    <cfRule type="cellIs" dxfId="2" priority="366" stopIfTrue="1" operator="lessThan">
      <formula>0</formula>
    </cfRule>
  </conditionalFormatting>
  <conditionalFormatting sqref="F998">
    <cfRule type="cellIs" dxfId="2" priority="365" stopIfTrue="1" operator="lessThan">
      <formula>0</formula>
    </cfRule>
  </conditionalFormatting>
  <conditionalFormatting sqref="F999">
    <cfRule type="cellIs" dxfId="2" priority="364" stopIfTrue="1" operator="lessThan">
      <formula>0</formula>
    </cfRule>
  </conditionalFormatting>
  <conditionalFormatting sqref="F1000">
    <cfRule type="cellIs" dxfId="2" priority="363" stopIfTrue="1" operator="lessThan">
      <formula>0</formula>
    </cfRule>
  </conditionalFormatting>
  <conditionalFormatting sqref="F1001">
    <cfRule type="cellIs" dxfId="2" priority="362" stopIfTrue="1" operator="lessThan">
      <formula>0</formula>
    </cfRule>
  </conditionalFormatting>
  <conditionalFormatting sqref="F1002">
    <cfRule type="cellIs" dxfId="2" priority="361" stopIfTrue="1" operator="lessThan">
      <formula>0</formula>
    </cfRule>
  </conditionalFormatting>
  <conditionalFormatting sqref="F1003">
    <cfRule type="cellIs" dxfId="2" priority="360" stopIfTrue="1" operator="lessThan">
      <formula>0</formula>
    </cfRule>
  </conditionalFormatting>
  <conditionalFormatting sqref="F1004">
    <cfRule type="cellIs" dxfId="2" priority="359" stopIfTrue="1" operator="lessThan">
      <formula>0</formula>
    </cfRule>
  </conditionalFormatting>
  <conditionalFormatting sqref="F1005">
    <cfRule type="cellIs" dxfId="2" priority="358" stopIfTrue="1" operator="lessThan">
      <formula>0</formula>
    </cfRule>
  </conditionalFormatting>
  <conditionalFormatting sqref="F1006">
    <cfRule type="cellIs" dxfId="2" priority="357" stopIfTrue="1" operator="lessThan">
      <formula>0</formula>
    </cfRule>
  </conditionalFormatting>
  <conditionalFormatting sqref="F1007">
    <cfRule type="cellIs" dxfId="2" priority="356" stopIfTrue="1" operator="lessThan">
      <formula>0</formula>
    </cfRule>
  </conditionalFormatting>
  <conditionalFormatting sqref="F1008">
    <cfRule type="cellIs" dxfId="2" priority="355" stopIfTrue="1" operator="lessThan">
      <formula>0</formula>
    </cfRule>
  </conditionalFormatting>
  <conditionalFormatting sqref="F1009">
    <cfRule type="cellIs" dxfId="2" priority="354" stopIfTrue="1" operator="lessThan">
      <formula>0</formula>
    </cfRule>
  </conditionalFormatting>
  <conditionalFormatting sqref="F1010">
    <cfRule type="cellIs" dxfId="2" priority="353" stopIfTrue="1" operator="lessThan">
      <formula>0</formula>
    </cfRule>
  </conditionalFormatting>
  <conditionalFormatting sqref="F1011">
    <cfRule type="cellIs" dxfId="2" priority="352" stopIfTrue="1" operator="lessThan">
      <formula>0</formula>
    </cfRule>
  </conditionalFormatting>
  <conditionalFormatting sqref="F1012">
    <cfRule type="cellIs" dxfId="2" priority="351" stopIfTrue="1" operator="lessThan">
      <formula>0</formula>
    </cfRule>
  </conditionalFormatting>
  <conditionalFormatting sqref="F1013">
    <cfRule type="cellIs" dxfId="2" priority="350" stopIfTrue="1" operator="lessThan">
      <formula>0</formula>
    </cfRule>
  </conditionalFormatting>
  <conditionalFormatting sqref="F1014">
    <cfRule type="cellIs" dxfId="2" priority="349" stopIfTrue="1" operator="lessThan">
      <formula>0</formula>
    </cfRule>
  </conditionalFormatting>
  <conditionalFormatting sqref="F1015">
    <cfRule type="cellIs" dxfId="2" priority="348" stopIfTrue="1" operator="lessThan">
      <formula>0</formula>
    </cfRule>
  </conditionalFormatting>
  <conditionalFormatting sqref="F1016">
    <cfRule type="cellIs" dxfId="2" priority="347" stopIfTrue="1" operator="lessThan">
      <formula>0</formula>
    </cfRule>
  </conditionalFormatting>
  <conditionalFormatting sqref="F1017">
    <cfRule type="cellIs" dxfId="2" priority="346" stopIfTrue="1" operator="lessThan">
      <formula>0</formula>
    </cfRule>
  </conditionalFormatting>
  <conditionalFormatting sqref="F1018">
    <cfRule type="cellIs" dxfId="2" priority="345" stopIfTrue="1" operator="lessThan">
      <formula>0</formula>
    </cfRule>
  </conditionalFormatting>
  <conditionalFormatting sqref="F1019">
    <cfRule type="cellIs" dxfId="2" priority="344" stopIfTrue="1" operator="lessThan">
      <formula>0</formula>
    </cfRule>
  </conditionalFormatting>
  <conditionalFormatting sqref="F1020">
    <cfRule type="cellIs" dxfId="2" priority="343" stopIfTrue="1" operator="lessThan">
      <formula>0</formula>
    </cfRule>
  </conditionalFormatting>
  <conditionalFormatting sqref="F1021">
    <cfRule type="cellIs" dxfId="2" priority="342" stopIfTrue="1" operator="lessThan">
      <formula>0</formula>
    </cfRule>
  </conditionalFormatting>
  <conditionalFormatting sqref="F1022">
    <cfRule type="cellIs" dxfId="2" priority="341" stopIfTrue="1" operator="lessThan">
      <formula>0</formula>
    </cfRule>
  </conditionalFormatting>
  <conditionalFormatting sqref="F1023">
    <cfRule type="cellIs" dxfId="2" priority="340" stopIfTrue="1" operator="lessThan">
      <formula>0</formula>
    </cfRule>
  </conditionalFormatting>
  <conditionalFormatting sqref="F1024">
    <cfRule type="cellIs" dxfId="2" priority="339" stopIfTrue="1" operator="lessThan">
      <formula>0</formula>
    </cfRule>
  </conditionalFormatting>
  <conditionalFormatting sqref="F1025">
    <cfRule type="cellIs" dxfId="2" priority="338" stopIfTrue="1" operator="lessThan">
      <formula>0</formula>
    </cfRule>
  </conditionalFormatting>
  <conditionalFormatting sqref="F1026">
    <cfRule type="cellIs" dxfId="2" priority="337" stopIfTrue="1" operator="lessThan">
      <formula>0</formula>
    </cfRule>
  </conditionalFormatting>
  <conditionalFormatting sqref="F1027">
    <cfRule type="cellIs" dxfId="2" priority="336" stopIfTrue="1" operator="lessThan">
      <formula>0</formula>
    </cfRule>
  </conditionalFormatting>
  <conditionalFormatting sqref="F1028">
    <cfRule type="cellIs" dxfId="2" priority="335" stopIfTrue="1" operator="lessThan">
      <formula>0</formula>
    </cfRule>
  </conditionalFormatting>
  <conditionalFormatting sqref="F1029">
    <cfRule type="cellIs" dxfId="2" priority="334" stopIfTrue="1" operator="lessThan">
      <formula>0</formula>
    </cfRule>
  </conditionalFormatting>
  <conditionalFormatting sqref="F1030">
    <cfRule type="cellIs" dxfId="2" priority="333" stopIfTrue="1" operator="lessThan">
      <formula>0</formula>
    </cfRule>
  </conditionalFormatting>
  <conditionalFormatting sqref="F1031">
    <cfRule type="cellIs" dxfId="2" priority="332" stopIfTrue="1" operator="lessThan">
      <formula>0</formula>
    </cfRule>
  </conditionalFormatting>
  <conditionalFormatting sqref="F1032">
    <cfRule type="cellIs" dxfId="2" priority="331" stopIfTrue="1" operator="lessThan">
      <formula>0</formula>
    </cfRule>
  </conditionalFormatting>
  <conditionalFormatting sqref="F1033">
    <cfRule type="cellIs" dxfId="2" priority="330" stopIfTrue="1" operator="lessThan">
      <formula>0</formula>
    </cfRule>
  </conditionalFormatting>
  <conditionalFormatting sqref="F1034">
    <cfRule type="cellIs" dxfId="2" priority="329" stopIfTrue="1" operator="lessThan">
      <formula>0</formula>
    </cfRule>
  </conditionalFormatting>
  <conditionalFormatting sqref="F1035">
    <cfRule type="cellIs" dxfId="2" priority="328" stopIfTrue="1" operator="lessThan">
      <formula>0</formula>
    </cfRule>
  </conditionalFormatting>
  <conditionalFormatting sqref="F1036">
    <cfRule type="cellIs" dxfId="2" priority="327" stopIfTrue="1" operator="lessThan">
      <formula>0</formula>
    </cfRule>
  </conditionalFormatting>
  <conditionalFormatting sqref="F1037">
    <cfRule type="cellIs" dxfId="2" priority="326" stopIfTrue="1" operator="lessThan">
      <formula>0</formula>
    </cfRule>
  </conditionalFormatting>
  <conditionalFormatting sqref="F1038">
    <cfRule type="cellIs" dxfId="2" priority="325" stopIfTrue="1" operator="lessThan">
      <formula>0</formula>
    </cfRule>
  </conditionalFormatting>
  <conditionalFormatting sqref="F1039">
    <cfRule type="cellIs" dxfId="2" priority="324" stopIfTrue="1" operator="lessThan">
      <formula>0</formula>
    </cfRule>
  </conditionalFormatting>
  <conditionalFormatting sqref="F1040">
    <cfRule type="cellIs" dxfId="2" priority="323" stopIfTrue="1" operator="lessThan">
      <formula>0</formula>
    </cfRule>
  </conditionalFormatting>
  <conditionalFormatting sqref="F1041">
    <cfRule type="cellIs" dxfId="2" priority="322" stopIfTrue="1" operator="lessThan">
      <formula>0</formula>
    </cfRule>
  </conditionalFormatting>
  <conditionalFormatting sqref="F1042">
    <cfRule type="cellIs" dxfId="2" priority="321" stopIfTrue="1" operator="lessThan">
      <formula>0</formula>
    </cfRule>
  </conditionalFormatting>
  <conditionalFormatting sqref="F1043">
    <cfRule type="cellIs" dxfId="2" priority="320" stopIfTrue="1" operator="lessThan">
      <formula>0</formula>
    </cfRule>
  </conditionalFormatting>
  <conditionalFormatting sqref="F1044">
    <cfRule type="cellIs" dxfId="2" priority="319" stopIfTrue="1" operator="lessThan">
      <formula>0</formula>
    </cfRule>
  </conditionalFormatting>
  <conditionalFormatting sqref="F1045">
    <cfRule type="cellIs" dxfId="2" priority="318" stopIfTrue="1" operator="lessThan">
      <formula>0</formula>
    </cfRule>
  </conditionalFormatting>
  <conditionalFormatting sqref="F1046">
    <cfRule type="cellIs" dxfId="2" priority="317" stopIfTrue="1" operator="lessThan">
      <formula>0</formula>
    </cfRule>
  </conditionalFormatting>
  <conditionalFormatting sqref="F1047">
    <cfRule type="cellIs" dxfId="2" priority="316" stopIfTrue="1" operator="lessThan">
      <formula>0</formula>
    </cfRule>
  </conditionalFormatting>
  <conditionalFormatting sqref="F1048">
    <cfRule type="cellIs" dxfId="2" priority="315" stopIfTrue="1" operator="lessThan">
      <formula>0</formula>
    </cfRule>
  </conditionalFormatting>
  <conditionalFormatting sqref="F1049">
    <cfRule type="cellIs" dxfId="2" priority="314" stopIfTrue="1" operator="lessThan">
      <formula>0</formula>
    </cfRule>
  </conditionalFormatting>
  <conditionalFormatting sqref="F1050">
    <cfRule type="cellIs" dxfId="2" priority="313" stopIfTrue="1" operator="lessThan">
      <formula>0</formula>
    </cfRule>
  </conditionalFormatting>
  <conditionalFormatting sqref="F1051">
    <cfRule type="cellIs" dxfId="2" priority="312" stopIfTrue="1" operator="lessThan">
      <formula>0</formula>
    </cfRule>
  </conditionalFormatting>
  <conditionalFormatting sqref="F1052">
    <cfRule type="cellIs" dxfId="2" priority="311" stopIfTrue="1" operator="lessThan">
      <formula>0</formula>
    </cfRule>
  </conditionalFormatting>
  <conditionalFormatting sqref="F1053">
    <cfRule type="cellIs" dxfId="2" priority="310" stopIfTrue="1" operator="lessThan">
      <formula>0</formula>
    </cfRule>
  </conditionalFormatting>
  <conditionalFormatting sqref="F1054">
    <cfRule type="cellIs" dxfId="2" priority="309" stopIfTrue="1" operator="lessThan">
      <formula>0</formula>
    </cfRule>
  </conditionalFormatting>
  <conditionalFormatting sqref="F1055">
    <cfRule type="cellIs" dxfId="2" priority="308" stopIfTrue="1" operator="lessThan">
      <formula>0</formula>
    </cfRule>
  </conditionalFormatting>
  <conditionalFormatting sqref="F1056">
    <cfRule type="cellIs" dxfId="2" priority="307" stopIfTrue="1" operator="lessThan">
      <formula>0</formula>
    </cfRule>
  </conditionalFormatting>
  <conditionalFormatting sqref="F1057">
    <cfRule type="cellIs" dxfId="2" priority="306" stopIfTrue="1" operator="lessThan">
      <formula>0</formula>
    </cfRule>
  </conditionalFormatting>
  <conditionalFormatting sqref="F1058">
    <cfRule type="cellIs" dxfId="2" priority="305" stopIfTrue="1" operator="lessThan">
      <formula>0</formula>
    </cfRule>
  </conditionalFormatting>
  <conditionalFormatting sqref="F1059">
    <cfRule type="cellIs" dxfId="2" priority="304" stopIfTrue="1" operator="lessThan">
      <formula>0</formula>
    </cfRule>
  </conditionalFormatting>
  <conditionalFormatting sqref="F1060">
    <cfRule type="cellIs" dxfId="2" priority="303" stopIfTrue="1" operator="lessThan">
      <formula>0</formula>
    </cfRule>
  </conditionalFormatting>
  <conditionalFormatting sqref="F1061">
    <cfRule type="cellIs" dxfId="2" priority="302" stopIfTrue="1" operator="lessThan">
      <formula>0</formula>
    </cfRule>
  </conditionalFormatting>
  <conditionalFormatting sqref="F1062">
    <cfRule type="cellIs" dxfId="2" priority="301" stopIfTrue="1" operator="lessThan">
      <formula>0</formula>
    </cfRule>
  </conditionalFormatting>
  <conditionalFormatting sqref="F1063">
    <cfRule type="cellIs" dxfId="2" priority="300" stopIfTrue="1" operator="lessThan">
      <formula>0</formula>
    </cfRule>
  </conditionalFormatting>
  <conditionalFormatting sqref="F1064">
    <cfRule type="cellIs" dxfId="2" priority="299" stopIfTrue="1" operator="lessThan">
      <formula>0</formula>
    </cfRule>
  </conditionalFormatting>
  <conditionalFormatting sqref="F1065">
    <cfRule type="cellIs" dxfId="2" priority="298" stopIfTrue="1" operator="lessThan">
      <formula>0</formula>
    </cfRule>
  </conditionalFormatting>
  <conditionalFormatting sqref="F1066">
    <cfRule type="cellIs" dxfId="2" priority="297" stopIfTrue="1" operator="lessThan">
      <formula>0</formula>
    </cfRule>
  </conditionalFormatting>
  <conditionalFormatting sqref="F1067">
    <cfRule type="cellIs" dxfId="2" priority="296" stopIfTrue="1" operator="lessThan">
      <formula>0</formula>
    </cfRule>
  </conditionalFormatting>
  <conditionalFormatting sqref="F1068">
    <cfRule type="cellIs" dxfId="2" priority="295" stopIfTrue="1" operator="lessThan">
      <formula>0</formula>
    </cfRule>
  </conditionalFormatting>
  <conditionalFormatting sqref="F1069">
    <cfRule type="cellIs" dxfId="2" priority="294" stopIfTrue="1" operator="lessThan">
      <formula>0</formula>
    </cfRule>
  </conditionalFormatting>
  <conditionalFormatting sqref="F1070">
    <cfRule type="cellIs" dxfId="2" priority="293" stopIfTrue="1" operator="lessThan">
      <formula>0</formula>
    </cfRule>
  </conditionalFormatting>
  <conditionalFormatting sqref="F1071">
    <cfRule type="cellIs" dxfId="2" priority="292" stopIfTrue="1" operator="lessThan">
      <formula>0</formula>
    </cfRule>
  </conditionalFormatting>
  <conditionalFormatting sqref="F1072">
    <cfRule type="cellIs" dxfId="2" priority="291" stopIfTrue="1" operator="lessThan">
      <formula>0</formula>
    </cfRule>
  </conditionalFormatting>
  <conditionalFormatting sqref="F1073">
    <cfRule type="cellIs" dxfId="2" priority="290" stopIfTrue="1" operator="lessThan">
      <formula>0</formula>
    </cfRule>
  </conditionalFormatting>
  <conditionalFormatting sqref="F1074">
    <cfRule type="cellIs" dxfId="2" priority="289" stopIfTrue="1" operator="lessThan">
      <formula>0</formula>
    </cfRule>
  </conditionalFormatting>
  <conditionalFormatting sqref="F1075">
    <cfRule type="cellIs" dxfId="2" priority="288" stopIfTrue="1" operator="lessThan">
      <formula>0</formula>
    </cfRule>
  </conditionalFormatting>
  <conditionalFormatting sqref="F1076">
    <cfRule type="cellIs" dxfId="2" priority="287" stopIfTrue="1" operator="lessThan">
      <formula>0</formula>
    </cfRule>
  </conditionalFormatting>
  <conditionalFormatting sqref="F1077">
    <cfRule type="cellIs" dxfId="2" priority="286" stopIfTrue="1" operator="lessThan">
      <formula>0</formula>
    </cfRule>
  </conditionalFormatting>
  <conditionalFormatting sqref="F1078">
    <cfRule type="cellIs" dxfId="2" priority="285" stopIfTrue="1" operator="lessThan">
      <formula>0</formula>
    </cfRule>
  </conditionalFormatting>
  <conditionalFormatting sqref="F1079">
    <cfRule type="cellIs" dxfId="2" priority="284" stopIfTrue="1" operator="lessThan">
      <formula>0</formula>
    </cfRule>
  </conditionalFormatting>
  <conditionalFormatting sqref="F1080">
    <cfRule type="cellIs" dxfId="2" priority="283" stopIfTrue="1" operator="lessThan">
      <formula>0</formula>
    </cfRule>
  </conditionalFormatting>
  <conditionalFormatting sqref="F1081">
    <cfRule type="cellIs" dxfId="2" priority="282" stopIfTrue="1" operator="lessThan">
      <formula>0</formula>
    </cfRule>
  </conditionalFormatting>
  <conditionalFormatting sqref="F1082">
    <cfRule type="cellIs" dxfId="2" priority="281" stopIfTrue="1" operator="lessThan">
      <formula>0</formula>
    </cfRule>
  </conditionalFormatting>
  <conditionalFormatting sqref="F1083">
    <cfRule type="cellIs" dxfId="2" priority="280" stopIfTrue="1" operator="lessThan">
      <formula>0</formula>
    </cfRule>
  </conditionalFormatting>
  <conditionalFormatting sqref="F1084">
    <cfRule type="cellIs" dxfId="2" priority="279" stopIfTrue="1" operator="lessThan">
      <formula>0</formula>
    </cfRule>
  </conditionalFormatting>
  <conditionalFormatting sqref="F1085">
    <cfRule type="cellIs" dxfId="2" priority="278" stopIfTrue="1" operator="lessThan">
      <formula>0</formula>
    </cfRule>
  </conditionalFormatting>
  <conditionalFormatting sqref="F1086">
    <cfRule type="cellIs" dxfId="2" priority="277" stopIfTrue="1" operator="lessThan">
      <formula>0</formula>
    </cfRule>
  </conditionalFormatting>
  <conditionalFormatting sqref="F1087">
    <cfRule type="cellIs" dxfId="2" priority="276" stopIfTrue="1" operator="lessThan">
      <formula>0</formula>
    </cfRule>
  </conditionalFormatting>
  <conditionalFormatting sqref="F1088">
    <cfRule type="cellIs" dxfId="2" priority="275" stopIfTrue="1" operator="lessThan">
      <formula>0</formula>
    </cfRule>
  </conditionalFormatting>
  <conditionalFormatting sqref="F1089">
    <cfRule type="cellIs" dxfId="2" priority="274" stopIfTrue="1" operator="lessThan">
      <formula>0</formula>
    </cfRule>
  </conditionalFormatting>
  <conditionalFormatting sqref="F1090">
    <cfRule type="cellIs" dxfId="2" priority="273" stopIfTrue="1" operator="lessThan">
      <formula>0</formula>
    </cfRule>
  </conditionalFormatting>
  <conditionalFormatting sqref="F1091">
    <cfRule type="cellIs" dxfId="2" priority="272" stopIfTrue="1" operator="lessThan">
      <formula>0</formula>
    </cfRule>
  </conditionalFormatting>
  <conditionalFormatting sqref="F1092">
    <cfRule type="cellIs" dxfId="2" priority="271" stopIfTrue="1" operator="lessThan">
      <formula>0</formula>
    </cfRule>
  </conditionalFormatting>
  <conditionalFormatting sqref="F1093">
    <cfRule type="cellIs" dxfId="2" priority="270" stopIfTrue="1" operator="lessThan">
      <formula>0</formula>
    </cfRule>
  </conditionalFormatting>
  <conditionalFormatting sqref="F1094">
    <cfRule type="cellIs" dxfId="2" priority="269" stopIfTrue="1" operator="lessThan">
      <formula>0</formula>
    </cfRule>
  </conditionalFormatting>
  <conditionalFormatting sqref="F1095">
    <cfRule type="cellIs" dxfId="2" priority="268" stopIfTrue="1" operator="lessThan">
      <formula>0</formula>
    </cfRule>
  </conditionalFormatting>
  <conditionalFormatting sqref="F1096">
    <cfRule type="cellIs" dxfId="2" priority="267" stopIfTrue="1" operator="lessThan">
      <formula>0</formula>
    </cfRule>
  </conditionalFormatting>
  <conditionalFormatting sqref="F1097">
    <cfRule type="cellIs" dxfId="2" priority="266" stopIfTrue="1" operator="lessThan">
      <formula>0</formula>
    </cfRule>
  </conditionalFormatting>
  <conditionalFormatting sqref="F1098">
    <cfRule type="cellIs" dxfId="2" priority="265" stopIfTrue="1" operator="lessThan">
      <formula>0</formula>
    </cfRule>
  </conditionalFormatting>
  <conditionalFormatting sqref="F1099">
    <cfRule type="cellIs" dxfId="2" priority="264" stopIfTrue="1" operator="lessThan">
      <formula>0</formula>
    </cfRule>
  </conditionalFormatting>
  <conditionalFormatting sqref="F1100">
    <cfRule type="cellIs" dxfId="2" priority="263" stopIfTrue="1" operator="lessThan">
      <formula>0</formula>
    </cfRule>
  </conditionalFormatting>
  <conditionalFormatting sqref="F1101">
    <cfRule type="cellIs" dxfId="2" priority="262" stopIfTrue="1" operator="lessThan">
      <formula>0</formula>
    </cfRule>
  </conditionalFormatting>
  <conditionalFormatting sqref="F1102">
    <cfRule type="cellIs" dxfId="2" priority="261" stopIfTrue="1" operator="lessThan">
      <formula>0</formula>
    </cfRule>
  </conditionalFormatting>
  <conditionalFormatting sqref="F1103">
    <cfRule type="cellIs" dxfId="2" priority="260" stopIfTrue="1" operator="lessThan">
      <formula>0</formula>
    </cfRule>
  </conditionalFormatting>
  <conditionalFormatting sqref="F1104">
    <cfRule type="cellIs" dxfId="2" priority="259" stopIfTrue="1" operator="lessThan">
      <formula>0</formula>
    </cfRule>
  </conditionalFormatting>
  <conditionalFormatting sqref="F1105">
    <cfRule type="cellIs" dxfId="2" priority="258" stopIfTrue="1" operator="lessThan">
      <formula>0</formula>
    </cfRule>
  </conditionalFormatting>
  <conditionalFormatting sqref="F1106">
    <cfRule type="cellIs" dxfId="2" priority="257" stopIfTrue="1" operator="lessThan">
      <formula>0</formula>
    </cfRule>
  </conditionalFormatting>
  <conditionalFormatting sqref="F1107">
    <cfRule type="cellIs" dxfId="2" priority="256" stopIfTrue="1" operator="lessThan">
      <formula>0</formula>
    </cfRule>
  </conditionalFormatting>
  <conditionalFormatting sqref="F1108">
    <cfRule type="cellIs" dxfId="2" priority="255" stopIfTrue="1" operator="lessThan">
      <formula>0</formula>
    </cfRule>
  </conditionalFormatting>
  <conditionalFormatting sqref="F1109">
    <cfRule type="cellIs" dxfId="2" priority="254" stopIfTrue="1" operator="lessThan">
      <formula>0</formula>
    </cfRule>
  </conditionalFormatting>
  <conditionalFormatting sqref="F1110">
    <cfRule type="cellIs" dxfId="2" priority="253" stopIfTrue="1" operator="lessThan">
      <formula>0</formula>
    </cfRule>
  </conditionalFormatting>
  <conditionalFormatting sqref="F1111">
    <cfRule type="cellIs" dxfId="2" priority="252" stopIfTrue="1" operator="lessThan">
      <formula>0</formula>
    </cfRule>
  </conditionalFormatting>
  <conditionalFormatting sqref="F1112">
    <cfRule type="cellIs" dxfId="2" priority="251" stopIfTrue="1" operator="lessThan">
      <formula>0</formula>
    </cfRule>
  </conditionalFormatting>
  <conditionalFormatting sqref="F1113">
    <cfRule type="cellIs" dxfId="2" priority="250" stopIfTrue="1" operator="lessThan">
      <formula>0</formula>
    </cfRule>
  </conditionalFormatting>
  <conditionalFormatting sqref="F1114">
    <cfRule type="cellIs" dxfId="2" priority="249" stopIfTrue="1" operator="lessThan">
      <formula>0</formula>
    </cfRule>
  </conditionalFormatting>
  <conditionalFormatting sqref="F1115">
    <cfRule type="cellIs" dxfId="2" priority="248" stopIfTrue="1" operator="lessThan">
      <formula>0</formula>
    </cfRule>
  </conditionalFormatting>
  <conditionalFormatting sqref="F1116">
    <cfRule type="cellIs" dxfId="2" priority="247" stopIfTrue="1" operator="lessThan">
      <formula>0</formula>
    </cfRule>
  </conditionalFormatting>
  <conditionalFormatting sqref="F1117">
    <cfRule type="cellIs" dxfId="2" priority="246" stopIfTrue="1" operator="lessThan">
      <formula>0</formula>
    </cfRule>
  </conditionalFormatting>
  <conditionalFormatting sqref="F1118">
    <cfRule type="cellIs" dxfId="2" priority="245" stopIfTrue="1" operator="lessThan">
      <formula>0</formula>
    </cfRule>
  </conditionalFormatting>
  <conditionalFormatting sqref="F1119">
    <cfRule type="cellIs" dxfId="2" priority="244" stopIfTrue="1" operator="lessThan">
      <formula>0</formula>
    </cfRule>
  </conditionalFormatting>
  <conditionalFormatting sqref="F1120">
    <cfRule type="cellIs" dxfId="2" priority="243" stopIfTrue="1" operator="lessThan">
      <formula>0</formula>
    </cfRule>
  </conditionalFormatting>
  <conditionalFormatting sqref="F1121">
    <cfRule type="cellIs" dxfId="2" priority="242" stopIfTrue="1" operator="lessThan">
      <formula>0</formula>
    </cfRule>
  </conditionalFormatting>
  <conditionalFormatting sqref="F1122">
    <cfRule type="cellIs" dxfId="2" priority="241" stopIfTrue="1" operator="lessThan">
      <formula>0</formula>
    </cfRule>
  </conditionalFormatting>
  <conditionalFormatting sqref="F1123">
    <cfRule type="cellIs" dxfId="2" priority="240" stopIfTrue="1" operator="lessThan">
      <formula>0</formula>
    </cfRule>
  </conditionalFormatting>
  <conditionalFormatting sqref="F1124">
    <cfRule type="cellIs" dxfId="2" priority="239" stopIfTrue="1" operator="lessThan">
      <formula>0</formula>
    </cfRule>
  </conditionalFormatting>
  <conditionalFormatting sqref="F1125">
    <cfRule type="cellIs" dxfId="2" priority="238" stopIfTrue="1" operator="lessThan">
      <formula>0</formula>
    </cfRule>
  </conditionalFormatting>
  <conditionalFormatting sqref="F1126">
    <cfRule type="cellIs" dxfId="2" priority="237" stopIfTrue="1" operator="lessThan">
      <formula>0</formula>
    </cfRule>
  </conditionalFormatting>
  <conditionalFormatting sqref="F1127">
    <cfRule type="cellIs" dxfId="2" priority="236" stopIfTrue="1" operator="lessThan">
      <formula>0</formula>
    </cfRule>
  </conditionalFormatting>
  <conditionalFormatting sqref="F1128">
    <cfRule type="cellIs" dxfId="2" priority="235" stopIfTrue="1" operator="lessThan">
      <formula>0</formula>
    </cfRule>
  </conditionalFormatting>
  <conditionalFormatting sqref="F1129">
    <cfRule type="cellIs" dxfId="2" priority="234" stopIfTrue="1" operator="lessThan">
      <formula>0</formula>
    </cfRule>
  </conditionalFormatting>
  <conditionalFormatting sqref="F1130">
    <cfRule type="cellIs" dxfId="2" priority="233" stopIfTrue="1" operator="lessThan">
      <formula>0</formula>
    </cfRule>
  </conditionalFormatting>
  <conditionalFormatting sqref="F1131">
    <cfRule type="cellIs" dxfId="2" priority="232" stopIfTrue="1" operator="lessThan">
      <formula>0</formula>
    </cfRule>
  </conditionalFormatting>
  <conditionalFormatting sqref="F1132">
    <cfRule type="cellIs" dxfId="2" priority="231" stopIfTrue="1" operator="lessThan">
      <formula>0</formula>
    </cfRule>
  </conditionalFormatting>
  <conditionalFormatting sqref="F1133">
    <cfRule type="cellIs" dxfId="2" priority="230" stopIfTrue="1" operator="lessThan">
      <formula>0</formula>
    </cfRule>
  </conditionalFormatting>
  <conditionalFormatting sqref="F1134">
    <cfRule type="cellIs" dxfId="2" priority="229" stopIfTrue="1" operator="lessThan">
      <formula>0</formula>
    </cfRule>
  </conditionalFormatting>
  <conditionalFormatting sqref="F1135">
    <cfRule type="cellIs" dxfId="2" priority="228" stopIfTrue="1" operator="lessThan">
      <formula>0</formula>
    </cfRule>
  </conditionalFormatting>
  <conditionalFormatting sqref="F1136">
    <cfRule type="cellIs" dxfId="2" priority="227" stopIfTrue="1" operator="lessThan">
      <formula>0</formula>
    </cfRule>
  </conditionalFormatting>
  <conditionalFormatting sqref="F1137">
    <cfRule type="cellIs" dxfId="2" priority="226" stopIfTrue="1" operator="lessThan">
      <formula>0</formula>
    </cfRule>
  </conditionalFormatting>
  <conditionalFormatting sqref="F1138">
    <cfRule type="cellIs" dxfId="2" priority="225" stopIfTrue="1" operator="lessThan">
      <formula>0</formula>
    </cfRule>
  </conditionalFormatting>
  <conditionalFormatting sqref="F1139">
    <cfRule type="cellIs" dxfId="2" priority="224" stopIfTrue="1" operator="lessThan">
      <formula>0</formula>
    </cfRule>
  </conditionalFormatting>
  <conditionalFormatting sqref="F1140">
    <cfRule type="cellIs" dxfId="2" priority="223" stopIfTrue="1" operator="lessThan">
      <formula>0</formula>
    </cfRule>
  </conditionalFormatting>
  <conditionalFormatting sqref="F1141">
    <cfRule type="cellIs" dxfId="2" priority="222" stopIfTrue="1" operator="lessThan">
      <formula>0</formula>
    </cfRule>
  </conditionalFormatting>
  <conditionalFormatting sqref="F1142">
    <cfRule type="cellIs" dxfId="2" priority="221" stopIfTrue="1" operator="lessThan">
      <formula>0</formula>
    </cfRule>
  </conditionalFormatting>
  <conditionalFormatting sqref="F1143">
    <cfRule type="cellIs" dxfId="2" priority="220" stopIfTrue="1" operator="lessThan">
      <formula>0</formula>
    </cfRule>
  </conditionalFormatting>
  <conditionalFormatting sqref="F1144">
    <cfRule type="cellIs" dxfId="2" priority="219" stopIfTrue="1" operator="lessThan">
      <formula>0</formula>
    </cfRule>
  </conditionalFormatting>
  <conditionalFormatting sqref="F1145">
    <cfRule type="cellIs" dxfId="2" priority="218" stopIfTrue="1" operator="lessThan">
      <formula>0</formula>
    </cfRule>
  </conditionalFormatting>
  <conditionalFormatting sqref="F1146">
    <cfRule type="cellIs" dxfId="2" priority="217" stopIfTrue="1" operator="lessThan">
      <formula>0</formula>
    </cfRule>
  </conditionalFormatting>
  <conditionalFormatting sqref="F1147">
    <cfRule type="cellIs" dxfId="2" priority="216" stopIfTrue="1" operator="lessThan">
      <formula>0</formula>
    </cfRule>
  </conditionalFormatting>
  <conditionalFormatting sqref="F1148">
    <cfRule type="cellIs" dxfId="2" priority="215" stopIfTrue="1" operator="lessThan">
      <formula>0</formula>
    </cfRule>
  </conditionalFormatting>
  <conditionalFormatting sqref="F1149">
    <cfRule type="cellIs" dxfId="2" priority="214" stopIfTrue="1" operator="lessThan">
      <formula>0</formula>
    </cfRule>
  </conditionalFormatting>
  <conditionalFormatting sqref="F1150">
    <cfRule type="cellIs" dxfId="2" priority="213" stopIfTrue="1" operator="lessThan">
      <formula>0</formula>
    </cfRule>
  </conditionalFormatting>
  <conditionalFormatting sqref="F1151">
    <cfRule type="cellIs" dxfId="2" priority="212" stopIfTrue="1" operator="lessThan">
      <formula>0</formula>
    </cfRule>
  </conditionalFormatting>
  <conditionalFormatting sqref="F1152">
    <cfRule type="cellIs" dxfId="2" priority="211" stopIfTrue="1" operator="lessThan">
      <formula>0</formula>
    </cfRule>
  </conditionalFormatting>
  <conditionalFormatting sqref="F1153">
    <cfRule type="cellIs" dxfId="2" priority="210" stopIfTrue="1" operator="lessThan">
      <formula>0</formula>
    </cfRule>
  </conditionalFormatting>
  <conditionalFormatting sqref="F1154">
    <cfRule type="cellIs" dxfId="2" priority="209" stopIfTrue="1" operator="lessThan">
      <formula>0</formula>
    </cfRule>
  </conditionalFormatting>
  <conditionalFormatting sqref="F1155">
    <cfRule type="cellIs" dxfId="2" priority="208" stopIfTrue="1" operator="lessThan">
      <formula>0</formula>
    </cfRule>
  </conditionalFormatting>
  <conditionalFormatting sqref="F1156">
    <cfRule type="cellIs" dxfId="2" priority="207" stopIfTrue="1" operator="lessThan">
      <formula>0</formula>
    </cfRule>
  </conditionalFormatting>
  <conditionalFormatting sqref="F1157">
    <cfRule type="cellIs" dxfId="2" priority="206" stopIfTrue="1" operator="lessThan">
      <formula>0</formula>
    </cfRule>
  </conditionalFormatting>
  <conditionalFormatting sqref="F1158">
    <cfRule type="cellIs" dxfId="2" priority="205" stopIfTrue="1" operator="lessThan">
      <formula>0</formula>
    </cfRule>
  </conditionalFormatting>
  <conditionalFormatting sqref="F1159">
    <cfRule type="cellIs" dxfId="2" priority="204" stopIfTrue="1" operator="lessThan">
      <formula>0</formula>
    </cfRule>
  </conditionalFormatting>
  <conditionalFormatting sqref="F1160">
    <cfRule type="cellIs" dxfId="2" priority="203" stopIfTrue="1" operator="lessThan">
      <formula>0</formula>
    </cfRule>
  </conditionalFormatting>
  <conditionalFormatting sqref="F1161">
    <cfRule type="cellIs" dxfId="2" priority="202" stopIfTrue="1" operator="lessThan">
      <formula>0</formula>
    </cfRule>
  </conditionalFormatting>
  <conditionalFormatting sqref="F1162">
    <cfRule type="cellIs" dxfId="2" priority="201" stopIfTrue="1" operator="lessThan">
      <formula>0</formula>
    </cfRule>
  </conditionalFormatting>
  <conditionalFormatting sqref="F1163">
    <cfRule type="cellIs" dxfId="2" priority="200" stopIfTrue="1" operator="lessThan">
      <formula>0</formula>
    </cfRule>
  </conditionalFormatting>
  <conditionalFormatting sqref="F1164">
    <cfRule type="cellIs" dxfId="2" priority="199" stopIfTrue="1" operator="lessThan">
      <formula>0</formula>
    </cfRule>
  </conditionalFormatting>
  <conditionalFormatting sqref="F1165">
    <cfRule type="cellIs" dxfId="2" priority="198" stopIfTrue="1" operator="lessThan">
      <formula>0</formula>
    </cfRule>
  </conditionalFormatting>
  <conditionalFormatting sqref="F1166">
    <cfRule type="cellIs" dxfId="2" priority="197" stopIfTrue="1" operator="lessThan">
      <formula>0</formula>
    </cfRule>
  </conditionalFormatting>
  <conditionalFormatting sqref="F1167">
    <cfRule type="cellIs" dxfId="2" priority="196" stopIfTrue="1" operator="lessThan">
      <formula>0</formula>
    </cfRule>
  </conditionalFormatting>
  <conditionalFormatting sqref="F1168">
    <cfRule type="cellIs" dxfId="2" priority="195" stopIfTrue="1" operator="lessThan">
      <formula>0</formula>
    </cfRule>
  </conditionalFormatting>
  <conditionalFormatting sqref="F1169">
    <cfRule type="cellIs" dxfId="2" priority="194" stopIfTrue="1" operator="lessThan">
      <formula>0</formula>
    </cfRule>
  </conditionalFormatting>
  <conditionalFormatting sqref="F1170">
    <cfRule type="cellIs" dxfId="2" priority="193" stopIfTrue="1" operator="lessThan">
      <formula>0</formula>
    </cfRule>
  </conditionalFormatting>
  <conditionalFormatting sqref="F1171">
    <cfRule type="cellIs" dxfId="2" priority="192" stopIfTrue="1" operator="lessThan">
      <formula>0</formula>
    </cfRule>
  </conditionalFormatting>
  <conditionalFormatting sqref="F1172">
    <cfRule type="cellIs" dxfId="2" priority="191" stopIfTrue="1" operator="lessThan">
      <formula>0</formula>
    </cfRule>
  </conditionalFormatting>
  <conditionalFormatting sqref="F1173">
    <cfRule type="cellIs" dxfId="2" priority="190" stopIfTrue="1" operator="lessThan">
      <formula>0</formula>
    </cfRule>
  </conditionalFormatting>
  <conditionalFormatting sqref="F1174">
    <cfRule type="cellIs" dxfId="2" priority="189" stopIfTrue="1" operator="lessThan">
      <formula>0</formula>
    </cfRule>
  </conditionalFormatting>
  <conditionalFormatting sqref="F1175">
    <cfRule type="cellIs" dxfId="2" priority="188" stopIfTrue="1" operator="lessThan">
      <formula>0</formula>
    </cfRule>
  </conditionalFormatting>
  <conditionalFormatting sqref="F1176">
    <cfRule type="cellIs" dxfId="2" priority="187" stopIfTrue="1" operator="lessThan">
      <formula>0</formula>
    </cfRule>
  </conditionalFormatting>
  <conditionalFormatting sqref="F1177">
    <cfRule type="cellIs" dxfId="2" priority="186" stopIfTrue="1" operator="lessThan">
      <formula>0</formula>
    </cfRule>
  </conditionalFormatting>
  <conditionalFormatting sqref="F1178">
    <cfRule type="cellIs" dxfId="2" priority="185" stopIfTrue="1" operator="lessThan">
      <formula>0</formula>
    </cfRule>
  </conditionalFormatting>
  <conditionalFormatting sqref="F1179">
    <cfRule type="cellIs" dxfId="2" priority="184" stopIfTrue="1" operator="lessThan">
      <formula>0</formula>
    </cfRule>
  </conditionalFormatting>
  <conditionalFormatting sqref="F1180">
    <cfRule type="cellIs" dxfId="2" priority="183" stopIfTrue="1" operator="lessThan">
      <formula>0</formula>
    </cfRule>
  </conditionalFormatting>
  <conditionalFormatting sqref="F1181">
    <cfRule type="cellIs" dxfId="2" priority="182" stopIfTrue="1" operator="lessThan">
      <formula>0</formula>
    </cfRule>
  </conditionalFormatting>
  <conditionalFormatting sqref="F1182">
    <cfRule type="cellIs" dxfId="2" priority="181" stopIfTrue="1" operator="lessThan">
      <formula>0</formula>
    </cfRule>
  </conditionalFormatting>
  <conditionalFormatting sqref="F1183">
    <cfRule type="cellIs" dxfId="2" priority="180" stopIfTrue="1" operator="lessThan">
      <formula>0</formula>
    </cfRule>
  </conditionalFormatting>
  <conditionalFormatting sqref="F1184">
    <cfRule type="cellIs" dxfId="2" priority="179" stopIfTrue="1" operator="lessThan">
      <formula>0</formula>
    </cfRule>
  </conditionalFormatting>
  <conditionalFormatting sqref="F1185">
    <cfRule type="cellIs" dxfId="2" priority="178" stopIfTrue="1" operator="lessThan">
      <formula>0</formula>
    </cfRule>
  </conditionalFormatting>
  <conditionalFormatting sqref="F1186">
    <cfRule type="cellIs" dxfId="2" priority="177" stopIfTrue="1" operator="lessThan">
      <formula>0</formula>
    </cfRule>
  </conditionalFormatting>
  <conditionalFormatting sqref="F1187">
    <cfRule type="cellIs" dxfId="2" priority="176" stopIfTrue="1" operator="lessThan">
      <formula>0</formula>
    </cfRule>
  </conditionalFormatting>
  <conditionalFormatting sqref="F1188">
    <cfRule type="cellIs" dxfId="2" priority="175" stopIfTrue="1" operator="lessThan">
      <formula>0</formula>
    </cfRule>
  </conditionalFormatting>
  <conditionalFormatting sqref="F1189">
    <cfRule type="cellIs" dxfId="2" priority="174" stopIfTrue="1" operator="lessThan">
      <formula>0</formula>
    </cfRule>
  </conditionalFormatting>
  <conditionalFormatting sqref="F1190">
    <cfRule type="cellIs" dxfId="2" priority="173" stopIfTrue="1" operator="lessThan">
      <formula>0</formula>
    </cfRule>
  </conditionalFormatting>
  <conditionalFormatting sqref="F1191">
    <cfRule type="cellIs" dxfId="2" priority="172" stopIfTrue="1" operator="lessThan">
      <formula>0</formula>
    </cfRule>
  </conditionalFormatting>
  <conditionalFormatting sqref="F1192">
    <cfRule type="cellIs" dxfId="2" priority="171" stopIfTrue="1" operator="lessThan">
      <formula>0</formula>
    </cfRule>
  </conditionalFormatting>
  <conditionalFormatting sqref="F1193">
    <cfRule type="cellIs" dxfId="2" priority="170" stopIfTrue="1" operator="lessThan">
      <formula>0</formula>
    </cfRule>
  </conditionalFormatting>
  <conditionalFormatting sqref="F1194">
    <cfRule type="cellIs" dxfId="2" priority="169" stopIfTrue="1" operator="lessThan">
      <formula>0</formula>
    </cfRule>
  </conditionalFormatting>
  <conditionalFormatting sqref="F1195">
    <cfRule type="cellIs" dxfId="2" priority="168" stopIfTrue="1" operator="lessThan">
      <formula>0</formula>
    </cfRule>
  </conditionalFormatting>
  <conditionalFormatting sqref="F1196">
    <cfRule type="cellIs" dxfId="2" priority="167" stopIfTrue="1" operator="lessThan">
      <formula>0</formula>
    </cfRule>
  </conditionalFormatting>
  <conditionalFormatting sqref="F1197">
    <cfRule type="cellIs" dxfId="2" priority="166" stopIfTrue="1" operator="lessThan">
      <formula>0</formula>
    </cfRule>
  </conditionalFormatting>
  <conditionalFormatting sqref="F1198">
    <cfRule type="cellIs" dxfId="2" priority="165" stopIfTrue="1" operator="lessThan">
      <formula>0</formula>
    </cfRule>
  </conditionalFormatting>
  <conditionalFormatting sqref="F1199">
    <cfRule type="cellIs" dxfId="2" priority="164" stopIfTrue="1" operator="lessThan">
      <formula>0</formula>
    </cfRule>
  </conditionalFormatting>
  <conditionalFormatting sqref="F1200">
    <cfRule type="cellIs" dxfId="2" priority="163" stopIfTrue="1" operator="lessThan">
      <formula>0</formula>
    </cfRule>
  </conditionalFormatting>
  <conditionalFormatting sqref="F1201">
    <cfRule type="cellIs" dxfId="2" priority="162" stopIfTrue="1" operator="lessThan">
      <formula>0</formula>
    </cfRule>
  </conditionalFormatting>
  <conditionalFormatting sqref="F1202">
    <cfRule type="cellIs" dxfId="2" priority="161" stopIfTrue="1" operator="lessThan">
      <formula>0</formula>
    </cfRule>
  </conditionalFormatting>
  <conditionalFormatting sqref="F1203">
    <cfRule type="cellIs" dxfId="2" priority="160" stopIfTrue="1" operator="lessThan">
      <formula>0</formula>
    </cfRule>
  </conditionalFormatting>
  <conditionalFormatting sqref="F1204">
    <cfRule type="cellIs" dxfId="2" priority="159" stopIfTrue="1" operator="lessThan">
      <formula>0</formula>
    </cfRule>
  </conditionalFormatting>
  <conditionalFormatting sqref="F1205">
    <cfRule type="cellIs" dxfId="2" priority="158" stopIfTrue="1" operator="lessThan">
      <formula>0</formula>
    </cfRule>
  </conditionalFormatting>
  <conditionalFormatting sqref="F1206">
    <cfRule type="cellIs" dxfId="2" priority="157" stopIfTrue="1" operator="lessThan">
      <formula>0</formula>
    </cfRule>
  </conditionalFormatting>
  <conditionalFormatting sqref="F1207">
    <cfRule type="cellIs" dxfId="2" priority="156" stopIfTrue="1" operator="lessThan">
      <formula>0</formula>
    </cfRule>
  </conditionalFormatting>
  <conditionalFormatting sqref="F1208">
    <cfRule type="cellIs" dxfId="2" priority="155" stopIfTrue="1" operator="lessThan">
      <formula>0</formula>
    </cfRule>
  </conditionalFormatting>
  <conditionalFormatting sqref="F1209">
    <cfRule type="cellIs" dxfId="2" priority="154" stopIfTrue="1" operator="lessThan">
      <formula>0</formula>
    </cfRule>
  </conditionalFormatting>
  <conditionalFormatting sqref="F1210">
    <cfRule type="cellIs" dxfId="2" priority="153" stopIfTrue="1" operator="lessThan">
      <formula>0</formula>
    </cfRule>
  </conditionalFormatting>
  <conditionalFormatting sqref="F1211">
    <cfRule type="cellIs" dxfId="2" priority="152" stopIfTrue="1" operator="lessThan">
      <formula>0</formula>
    </cfRule>
  </conditionalFormatting>
  <conditionalFormatting sqref="F1212">
    <cfRule type="cellIs" dxfId="2" priority="151" stopIfTrue="1" operator="lessThan">
      <formula>0</formula>
    </cfRule>
  </conditionalFormatting>
  <conditionalFormatting sqref="F1213">
    <cfRule type="cellIs" dxfId="2" priority="150" stopIfTrue="1" operator="lessThan">
      <formula>0</formula>
    </cfRule>
  </conditionalFormatting>
  <conditionalFormatting sqref="F1214">
    <cfRule type="cellIs" dxfId="2" priority="149" stopIfTrue="1" operator="lessThan">
      <formula>0</formula>
    </cfRule>
  </conditionalFormatting>
  <conditionalFormatting sqref="F1215">
    <cfRule type="cellIs" dxfId="2" priority="148" stopIfTrue="1" operator="lessThan">
      <formula>0</formula>
    </cfRule>
  </conditionalFormatting>
  <conditionalFormatting sqref="F1216">
    <cfRule type="cellIs" dxfId="2" priority="147" stopIfTrue="1" operator="lessThan">
      <formula>0</formula>
    </cfRule>
  </conditionalFormatting>
  <conditionalFormatting sqref="F1217">
    <cfRule type="cellIs" dxfId="2" priority="146" stopIfTrue="1" operator="lessThan">
      <formula>0</formula>
    </cfRule>
  </conditionalFormatting>
  <conditionalFormatting sqref="F1220">
    <cfRule type="cellIs" dxfId="2" priority="144" stopIfTrue="1" operator="lessThan">
      <formula>0</formula>
    </cfRule>
  </conditionalFormatting>
  <conditionalFormatting sqref="F1221">
    <cfRule type="cellIs" dxfId="2" priority="143" stopIfTrue="1" operator="lessThan">
      <formula>0</formula>
    </cfRule>
  </conditionalFormatting>
  <conditionalFormatting sqref="F1222">
    <cfRule type="cellIs" dxfId="2" priority="142" stopIfTrue="1" operator="lessThan">
      <formula>0</formula>
    </cfRule>
  </conditionalFormatting>
  <conditionalFormatting sqref="F1223">
    <cfRule type="cellIs" dxfId="2" priority="141" stopIfTrue="1" operator="lessThan">
      <formula>0</formula>
    </cfRule>
  </conditionalFormatting>
  <conditionalFormatting sqref="F1224">
    <cfRule type="cellIs" dxfId="2" priority="140" stopIfTrue="1" operator="lessThan">
      <formula>0</formula>
    </cfRule>
  </conditionalFormatting>
  <conditionalFormatting sqref="F1225">
    <cfRule type="cellIs" dxfId="2" priority="139" stopIfTrue="1" operator="lessThan">
      <formula>0</formula>
    </cfRule>
  </conditionalFormatting>
  <conditionalFormatting sqref="F1226">
    <cfRule type="cellIs" dxfId="2" priority="138" stopIfTrue="1" operator="lessThan">
      <formula>0</formula>
    </cfRule>
  </conditionalFormatting>
  <conditionalFormatting sqref="F1227">
    <cfRule type="cellIs" dxfId="2" priority="137" stopIfTrue="1" operator="lessThan">
      <formula>0</formula>
    </cfRule>
  </conditionalFormatting>
  <conditionalFormatting sqref="F1228">
    <cfRule type="cellIs" dxfId="2" priority="136" stopIfTrue="1" operator="lessThan">
      <formula>0</formula>
    </cfRule>
  </conditionalFormatting>
  <conditionalFormatting sqref="F1229">
    <cfRule type="cellIs" dxfId="2" priority="135" stopIfTrue="1" operator="lessThan">
      <formula>0</formula>
    </cfRule>
  </conditionalFormatting>
  <conditionalFormatting sqref="F1230">
    <cfRule type="cellIs" dxfId="2" priority="134" stopIfTrue="1" operator="lessThan">
      <formula>0</formula>
    </cfRule>
  </conditionalFormatting>
  <conditionalFormatting sqref="F1231">
    <cfRule type="cellIs" dxfId="2" priority="133" stopIfTrue="1" operator="lessThan">
      <formula>0</formula>
    </cfRule>
  </conditionalFormatting>
  <conditionalFormatting sqref="F1232">
    <cfRule type="cellIs" dxfId="2" priority="132" stopIfTrue="1" operator="lessThan">
      <formula>0</formula>
    </cfRule>
  </conditionalFormatting>
  <conditionalFormatting sqref="F1233">
    <cfRule type="cellIs" dxfId="2" priority="131" stopIfTrue="1" operator="lessThan">
      <formula>0</formula>
    </cfRule>
  </conditionalFormatting>
  <conditionalFormatting sqref="F1234">
    <cfRule type="cellIs" dxfId="2" priority="130" stopIfTrue="1" operator="lessThan">
      <formula>0</formula>
    </cfRule>
  </conditionalFormatting>
  <conditionalFormatting sqref="F1235">
    <cfRule type="cellIs" dxfId="2" priority="129" stopIfTrue="1" operator="lessThan">
      <formula>0</formula>
    </cfRule>
  </conditionalFormatting>
  <conditionalFormatting sqref="F1236">
    <cfRule type="cellIs" dxfId="2" priority="128" stopIfTrue="1" operator="lessThan">
      <formula>0</formula>
    </cfRule>
  </conditionalFormatting>
  <conditionalFormatting sqref="F1237">
    <cfRule type="cellIs" dxfId="2" priority="127" stopIfTrue="1" operator="lessThan">
      <formula>0</formula>
    </cfRule>
  </conditionalFormatting>
  <conditionalFormatting sqref="F1238">
    <cfRule type="cellIs" dxfId="2" priority="126" stopIfTrue="1" operator="lessThan">
      <formula>0</formula>
    </cfRule>
  </conditionalFormatting>
  <conditionalFormatting sqref="F1239">
    <cfRule type="cellIs" dxfId="2" priority="125" stopIfTrue="1" operator="lessThan">
      <formula>0</formula>
    </cfRule>
  </conditionalFormatting>
  <conditionalFormatting sqref="F1240">
    <cfRule type="cellIs" dxfId="2" priority="124" stopIfTrue="1" operator="lessThan">
      <formula>0</formula>
    </cfRule>
  </conditionalFormatting>
  <conditionalFormatting sqref="F1241">
    <cfRule type="cellIs" dxfId="2" priority="123" stopIfTrue="1" operator="lessThan">
      <formula>0</formula>
    </cfRule>
  </conditionalFormatting>
  <conditionalFormatting sqref="F1242">
    <cfRule type="cellIs" dxfId="2" priority="122" stopIfTrue="1" operator="lessThan">
      <formula>0</formula>
    </cfRule>
  </conditionalFormatting>
  <conditionalFormatting sqref="F1243">
    <cfRule type="cellIs" dxfId="2" priority="121" stopIfTrue="1" operator="lessThan">
      <formula>0</formula>
    </cfRule>
  </conditionalFormatting>
  <conditionalFormatting sqref="F1244">
    <cfRule type="cellIs" dxfId="2" priority="120" stopIfTrue="1" operator="lessThan">
      <formula>0</formula>
    </cfRule>
  </conditionalFormatting>
  <conditionalFormatting sqref="F1245">
    <cfRule type="cellIs" dxfId="2" priority="119" stopIfTrue="1" operator="lessThan">
      <formula>0</formula>
    </cfRule>
  </conditionalFormatting>
  <conditionalFormatting sqref="F1246">
    <cfRule type="cellIs" dxfId="2" priority="118" stopIfTrue="1" operator="lessThan">
      <formula>0</formula>
    </cfRule>
  </conditionalFormatting>
  <conditionalFormatting sqref="F1247">
    <cfRule type="cellIs" dxfId="2" priority="117" stopIfTrue="1" operator="lessThan">
      <formula>0</formula>
    </cfRule>
  </conditionalFormatting>
  <conditionalFormatting sqref="F1248">
    <cfRule type="cellIs" dxfId="2" priority="116" stopIfTrue="1" operator="lessThan">
      <formula>0</formula>
    </cfRule>
  </conditionalFormatting>
  <conditionalFormatting sqref="F1249">
    <cfRule type="cellIs" dxfId="2" priority="115" stopIfTrue="1" operator="lessThan">
      <formula>0</formula>
    </cfRule>
  </conditionalFormatting>
  <conditionalFormatting sqref="F1250">
    <cfRule type="cellIs" dxfId="2" priority="114" stopIfTrue="1" operator="lessThan">
      <formula>0</formula>
    </cfRule>
  </conditionalFormatting>
  <conditionalFormatting sqref="F1251">
    <cfRule type="cellIs" dxfId="2" priority="113" stopIfTrue="1" operator="lessThan">
      <formula>0</formula>
    </cfRule>
  </conditionalFormatting>
  <conditionalFormatting sqref="F1252">
    <cfRule type="cellIs" dxfId="2" priority="112" stopIfTrue="1" operator="lessThan">
      <formula>0</formula>
    </cfRule>
  </conditionalFormatting>
  <conditionalFormatting sqref="F1253">
    <cfRule type="cellIs" dxfId="2" priority="111" stopIfTrue="1" operator="lessThan">
      <formula>0</formula>
    </cfRule>
  </conditionalFormatting>
  <conditionalFormatting sqref="F1254">
    <cfRule type="cellIs" dxfId="2" priority="110" stopIfTrue="1" operator="lessThan">
      <formula>0</formula>
    </cfRule>
  </conditionalFormatting>
  <conditionalFormatting sqref="F1255">
    <cfRule type="cellIs" dxfId="2" priority="109" stopIfTrue="1" operator="lessThan">
      <formula>0</formula>
    </cfRule>
  </conditionalFormatting>
  <conditionalFormatting sqref="F1256">
    <cfRule type="cellIs" dxfId="2" priority="108" stopIfTrue="1" operator="lessThan">
      <formula>0</formula>
    </cfRule>
  </conditionalFormatting>
  <conditionalFormatting sqref="F1257">
    <cfRule type="cellIs" dxfId="2" priority="107" stopIfTrue="1" operator="lessThan">
      <formula>0</formula>
    </cfRule>
  </conditionalFormatting>
  <conditionalFormatting sqref="F1258">
    <cfRule type="cellIs" dxfId="2" priority="106" stopIfTrue="1" operator="lessThan">
      <formula>0</formula>
    </cfRule>
  </conditionalFormatting>
  <conditionalFormatting sqref="F1259">
    <cfRule type="cellIs" dxfId="2" priority="105" stopIfTrue="1" operator="lessThan">
      <formula>0</formula>
    </cfRule>
  </conditionalFormatting>
  <conditionalFormatting sqref="F1260">
    <cfRule type="cellIs" dxfId="2" priority="104" stopIfTrue="1" operator="lessThan">
      <formula>0</formula>
    </cfRule>
  </conditionalFormatting>
  <conditionalFormatting sqref="F1261">
    <cfRule type="cellIs" dxfId="2" priority="103" stopIfTrue="1" operator="lessThan">
      <formula>0</formula>
    </cfRule>
  </conditionalFormatting>
  <conditionalFormatting sqref="F1262">
    <cfRule type="cellIs" dxfId="2" priority="102" stopIfTrue="1" operator="lessThan">
      <formula>0</formula>
    </cfRule>
  </conditionalFormatting>
  <conditionalFormatting sqref="F1263">
    <cfRule type="cellIs" dxfId="2" priority="101" stopIfTrue="1" operator="lessThan">
      <formula>0</formula>
    </cfRule>
  </conditionalFormatting>
  <conditionalFormatting sqref="F1264">
    <cfRule type="cellIs" dxfId="2" priority="100" stopIfTrue="1" operator="lessThan">
      <formula>0</formula>
    </cfRule>
  </conditionalFormatting>
  <conditionalFormatting sqref="F1265">
    <cfRule type="cellIs" dxfId="2" priority="99" stopIfTrue="1" operator="lessThan">
      <formula>0</formula>
    </cfRule>
  </conditionalFormatting>
  <conditionalFormatting sqref="F1266">
    <cfRule type="cellIs" dxfId="2" priority="98" stopIfTrue="1" operator="lessThan">
      <formula>0</formula>
    </cfRule>
  </conditionalFormatting>
  <conditionalFormatting sqref="F1267">
    <cfRule type="cellIs" dxfId="2" priority="97" stopIfTrue="1" operator="lessThan">
      <formula>0</formula>
    </cfRule>
  </conditionalFormatting>
  <conditionalFormatting sqref="F1268">
    <cfRule type="cellIs" dxfId="2" priority="96" stopIfTrue="1" operator="lessThan">
      <formula>0</formula>
    </cfRule>
  </conditionalFormatting>
  <conditionalFormatting sqref="F1269">
    <cfRule type="cellIs" dxfId="2" priority="95" stopIfTrue="1" operator="lessThan">
      <formula>0</formula>
    </cfRule>
  </conditionalFormatting>
  <conditionalFormatting sqref="F1270">
    <cfRule type="cellIs" dxfId="2" priority="94" stopIfTrue="1" operator="lessThan">
      <formula>0</formula>
    </cfRule>
  </conditionalFormatting>
  <conditionalFormatting sqref="F1271">
    <cfRule type="cellIs" dxfId="2" priority="93" stopIfTrue="1" operator="lessThan">
      <formula>0</formula>
    </cfRule>
  </conditionalFormatting>
  <conditionalFormatting sqref="F1272">
    <cfRule type="cellIs" dxfId="2" priority="92" stopIfTrue="1" operator="lessThan">
      <formula>0</formula>
    </cfRule>
  </conditionalFormatting>
  <conditionalFormatting sqref="F1273">
    <cfRule type="cellIs" dxfId="2" priority="91" stopIfTrue="1" operator="lessThan">
      <formula>0</formula>
    </cfRule>
  </conditionalFormatting>
  <conditionalFormatting sqref="F1274">
    <cfRule type="cellIs" dxfId="2" priority="90" stopIfTrue="1" operator="lessThan">
      <formula>0</formula>
    </cfRule>
  </conditionalFormatting>
  <conditionalFormatting sqref="F1275">
    <cfRule type="cellIs" dxfId="2" priority="89" stopIfTrue="1" operator="lessThan">
      <formula>0</formula>
    </cfRule>
  </conditionalFormatting>
  <conditionalFormatting sqref="F1276">
    <cfRule type="cellIs" dxfId="2" priority="88" stopIfTrue="1" operator="lessThan">
      <formula>0</formula>
    </cfRule>
  </conditionalFormatting>
  <conditionalFormatting sqref="F1277">
    <cfRule type="cellIs" dxfId="2" priority="87" stopIfTrue="1" operator="lessThan">
      <formula>0</formula>
    </cfRule>
  </conditionalFormatting>
  <conditionalFormatting sqref="F1278">
    <cfRule type="cellIs" dxfId="2" priority="86" stopIfTrue="1" operator="lessThan">
      <formula>0</formula>
    </cfRule>
  </conditionalFormatting>
  <conditionalFormatting sqref="F1279">
    <cfRule type="cellIs" dxfId="2" priority="85" stopIfTrue="1" operator="lessThan">
      <formula>0</formula>
    </cfRule>
  </conditionalFormatting>
  <conditionalFormatting sqref="F1280">
    <cfRule type="cellIs" dxfId="2" priority="84" stopIfTrue="1" operator="lessThan">
      <formula>0</formula>
    </cfRule>
  </conditionalFormatting>
  <conditionalFormatting sqref="F1281">
    <cfRule type="cellIs" dxfId="2" priority="83" stopIfTrue="1" operator="lessThan">
      <formula>0</formula>
    </cfRule>
  </conditionalFormatting>
  <conditionalFormatting sqref="F1282">
    <cfRule type="cellIs" dxfId="2" priority="82" stopIfTrue="1" operator="lessThan">
      <formula>0</formula>
    </cfRule>
  </conditionalFormatting>
  <conditionalFormatting sqref="F1283">
    <cfRule type="cellIs" dxfId="2" priority="81" stopIfTrue="1" operator="lessThan">
      <formula>0</formula>
    </cfRule>
  </conditionalFormatting>
  <conditionalFormatting sqref="F1284">
    <cfRule type="cellIs" dxfId="2" priority="80" stopIfTrue="1" operator="lessThan">
      <formula>0</formula>
    </cfRule>
  </conditionalFormatting>
  <conditionalFormatting sqref="F1285">
    <cfRule type="cellIs" dxfId="2" priority="79" stopIfTrue="1" operator="lessThan">
      <formula>0</formula>
    </cfRule>
  </conditionalFormatting>
  <conditionalFormatting sqref="F1286">
    <cfRule type="cellIs" dxfId="2" priority="78" stopIfTrue="1" operator="lessThan">
      <formula>0</formula>
    </cfRule>
  </conditionalFormatting>
  <conditionalFormatting sqref="F1287">
    <cfRule type="cellIs" dxfId="2" priority="77" stopIfTrue="1" operator="lessThan">
      <formula>0</formula>
    </cfRule>
  </conditionalFormatting>
  <conditionalFormatting sqref="F1288">
    <cfRule type="cellIs" dxfId="2" priority="76" stopIfTrue="1" operator="lessThan">
      <formula>0</formula>
    </cfRule>
  </conditionalFormatting>
  <conditionalFormatting sqref="F1289">
    <cfRule type="cellIs" dxfId="2" priority="75" stopIfTrue="1" operator="lessThan">
      <formula>0</formula>
    </cfRule>
  </conditionalFormatting>
  <conditionalFormatting sqref="F1290">
    <cfRule type="cellIs" dxfId="2" priority="74" stopIfTrue="1" operator="lessThan">
      <formula>0</formula>
    </cfRule>
  </conditionalFormatting>
  <conditionalFormatting sqref="F1291">
    <cfRule type="cellIs" dxfId="2" priority="73" stopIfTrue="1" operator="lessThan">
      <formula>0</formula>
    </cfRule>
  </conditionalFormatting>
  <conditionalFormatting sqref="F1292">
    <cfRule type="cellIs" dxfId="2" priority="72" stopIfTrue="1" operator="lessThan">
      <formula>0</formula>
    </cfRule>
  </conditionalFormatting>
  <conditionalFormatting sqref="F1293">
    <cfRule type="cellIs" dxfId="2" priority="71" stopIfTrue="1" operator="lessThan">
      <formula>0</formula>
    </cfRule>
  </conditionalFormatting>
  <conditionalFormatting sqref="F1294">
    <cfRule type="cellIs" dxfId="2" priority="70" stopIfTrue="1" operator="lessThan">
      <formula>0</formula>
    </cfRule>
  </conditionalFormatting>
  <conditionalFormatting sqref="F1295">
    <cfRule type="cellIs" dxfId="2" priority="69" stopIfTrue="1" operator="lessThan">
      <formula>0</formula>
    </cfRule>
  </conditionalFormatting>
  <conditionalFormatting sqref="F1296">
    <cfRule type="cellIs" dxfId="2" priority="68" stopIfTrue="1" operator="lessThan">
      <formula>0</formula>
    </cfRule>
  </conditionalFormatting>
  <conditionalFormatting sqref="F1297">
    <cfRule type="cellIs" dxfId="2" priority="67" stopIfTrue="1" operator="lessThan">
      <formula>0</formula>
    </cfRule>
  </conditionalFormatting>
  <conditionalFormatting sqref="F1298">
    <cfRule type="cellIs" dxfId="2" priority="66" stopIfTrue="1" operator="lessThan">
      <formula>0</formula>
    </cfRule>
  </conditionalFormatting>
  <conditionalFormatting sqref="F1299">
    <cfRule type="cellIs" dxfId="2" priority="65" stopIfTrue="1" operator="lessThan">
      <formula>0</formula>
    </cfRule>
  </conditionalFormatting>
  <conditionalFormatting sqref="F1300">
    <cfRule type="cellIs" dxfId="2" priority="64" stopIfTrue="1" operator="lessThan">
      <formula>0</formula>
    </cfRule>
  </conditionalFormatting>
  <conditionalFormatting sqref="F1301">
    <cfRule type="cellIs" dxfId="2" priority="63" stopIfTrue="1" operator="lessThan">
      <formula>0</formula>
    </cfRule>
  </conditionalFormatting>
  <conditionalFormatting sqref="F1302">
    <cfRule type="cellIs" dxfId="2" priority="62" stopIfTrue="1" operator="lessThan">
      <formula>0</formula>
    </cfRule>
  </conditionalFormatting>
  <conditionalFormatting sqref="F1303">
    <cfRule type="cellIs" dxfId="2" priority="61" stopIfTrue="1" operator="lessThan">
      <formula>0</formula>
    </cfRule>
  </conditionalFormatting>
  <conditionalFormatting sqref="F1304">
    <cfRule type="cellIs" dxfId="2" priority="60" stopIfTrue="1" operator="lessThan">
      <formula>0</formula>
    </cfRule>
  </conditionalFormatting>
  <conditionalFormatting sqref="F1305">
    <cfRule type="cellIs" dxfId="2" priority="59" stopIfTrue="1" operator="lessThan">
      <formula>0</formula>
    </cfRule>
  </conditionalFormatting>
  <conditionalFormatting sqref="F1306">
    <cfRule type="cellIs" dxfId="2" priority="58" stopIfTrue="1" operator="lessThan">
      <formula>0</formula>
    </cfRule>
  </conditionalFormatting>
  <conditionalFormatting sqref="F1307">
    <cfRule type="cellIs" dxfId="2" priority="57" stopIfTrue="1" operator="lessThan">
      <formula>0</formula>
    </cfRule>
  </conditionalFormatting>
  <conditionalFormatting sqref="F1308">
    <cfRule type="cellIs" dxfId="2" priority="56" stopIfTrue="1" operator="lessThan">
      <formula>0</formula>
    </cfRule>
  </conditionalFormatting>
  <conditionalFormatting sqref="F1309">
    <cfRule type="cellIs" dxfId="2" priority="55" stopIfTrue="1" operator="lessThan">
      <formula>0</formula>
    </cfRule>
  </conditionalFormatting>
  <conditionalFormatting sqref="F1310">
    <cfRule type="cellIs" dxfId="2" priority="54" stopIfTrue="1" operator="lessThan">
      <formula>0</formula>
    </cfRule>
  </conditionalFormatting>
  <conditionalFormatting sqref="F1311">
    <cfRule type="cellIs" dxfId="2" priority="53" stopIfTrue="1" operator="lessThan">
      <formula>0</formula>
    </cfRule>
  </conditionalFormatting>
  <conditionalFormatting sqref="F1312">
    <cfRule type="cellIs" dxfId="2" priority="52" stopIfTrue="1" operator="lessThan">
      <formula>0</formula>
    </cfRule>
  </conditionalFormatting>
  <conditionalFormatting sqref="F1313">
    <cfRule type="cellIs" dxfId="2" priority="51" stopIfTrue="1" operator="lessThan">
      <formula>0</formula>
    </cfRule>
  </conditionalFormatting>
  <conditionalFormatting sqref="F1314">
    <cfRule type="cellIs" dxfId="2" priority="50" stopIfTrue="1" operator="lessThan">
      <formula>0</formula>
    </cfRule>
  </conditionalFormatting>
  <conditionalFormatting sqref="F1315">
    <cfRule type="cellIs" dxfId="2" priority="49" stopIfTrue="1" operator="lessThan">
      <formula>0</formula>
    </cfRule>
  </conditionalFormatting>
  <conditionalFormatting sqref="F1316">
    <cfRule type="cellIs" dxfId="2" priority="48" stopIfTrue="1" operator="lessThan">
      <formula>0</formula>
    </cfRule>
  </conditionalFormatting>
  <conditionalFormatting sqref="F1317">
    <cfRule type="cellIs" dxfId="2" priority="47" stopIfTrue="1" operator="lessThan">
      <formula>0</formula>
    </cfRule>
  </conditionalFormatting>
  <conditionalFormatting sqref="F1318">
    <cfRule type="cellIs" dxfId="2" priority="46" stopIfTrue="1" operator="lessThan">
      <formula>0</formula>
    </cfRule>
  </conditionalFormatting>
  <conditionalFormatting sqref="F1319">
    <cfRule type="cellIs" dxfId="2" priority="45" stopIfTrue="1" operator="lessThan">
      <formula>0</formula>
    </cfRule>
  </conditionalFormatting>
  <conditionalFormatting sqref="F1320">
    <cfRule type="cellIs" dxfId="2" priority="44" stopIfTrue="1" operator="lessThan">
      <formula>0</formula>
    </cfRule>
  </conditionalFormatting>
  <conditionalFormatting sqref="F1321">
    <cfRule type="cellIs" dxfId="2" priority="43" stopIfTrue="1" operator="lessThan">
      <formula>0</formula>
    </cfRule>
  </conditionalFormatting>
  <conditionalFormatting sqref="F1322">
    <cfRule type="cellIs" dxfId="2" priority="42" stopIfTrue="1" operator="lessThan">
      <formula>0</formula>
    </cfRule>
  </conditionalFormatting>
  <conditionalFormatting sqref="F1323">
    <cfRule type="cellIs" dxfId="2" priority="41" stopIfTrue="1" operator="lessThan">
      <formula>0</formula>
    </cfRule>
  </conditionalFormatting>
  <conditionalFormatting sqref="F1324">
    <cfRule type="cellIs" dxfId="2" priority="40" stopIfTrue="1" operator="lessThan">
      <formula>0</formula>
    </cfRule>
  </conditionalFormatting>
  <conditionalFormatting sqref="F1325">
    <cfRule type="cellIs" dxfId="2" priority="39" stopIfTrue="1" operator="lessThan">
      <formula>0</formula>
    </cfRule>
  </conditionalFormatting>
  <conditionalFormatting sqref="F1326">
    <cfRule type="cellIs" dxfId="2" priority="38" stopIfTrue="1" operator="lessThan">
      <formula>0</formula>
    </cfRule>
  </conditionalFormatting>
  <conditionalFormatting sqref="F1327">
    <cfRule type="cellIs" dxfId="2" priority="37" stopIfTrue="1" operator="lessThan">
      <formula>0</formula>
    </cfRule>
  </conditionalFormatting>
  <conditionalFormatting sqref="F1328">
    <cfRule type="cellIs" dxfId="2" priority="36" stopIfTrue="1" operator="lessThan">
      <formula>0</formula>
    </cfRule>
  </conditionalFormatting>
  <conditionalFormatting sqref="F1329">
    <cfRule type="cellIs" dxfId="2" priority="35" stopIfTrue="1" operator="lessThan">
      <formula>0</formula>
    </cfRule>
  </conditionalFormatting>
  <conditionalFormatting sqref="F1330">
    <cfRule type="cellIs" dxfId="2" priority="34" stopIfTrue="1" operator="lessThan">
      <formula>0</formula>
    </cfRule>
  </conditionalFormatting>
  <conditionalFormatting sqref="F1331">
    <cfRule type="cellIs" dxfId="2" priority="33" stopIfTrue="1" operator="lessThan">
      <formula>0</formula>
    </cfRule>
  </conditionalFormatting>
  <conditionalFormatting sqref="F1332">
    <cfRule type="cellIs" dxfId="2" priority="32" stopIfTrue="1" operator="lessThan">
      <formula>0</formula>
    </cfRule>
  </conditionalFormatting>
  <conditionalFormatting sqref="F1333">
    <cfRule type="cellIs" dxfId="2" priority="31" stopIfTrue="1" operator="lessThan">
      <formula>0</formula>
    </cfRule>
  </conditionalFormatting>
  <conditionalFormatting sqref="F1334">
    <cfRule type="cellIs" dxfId="2" priority="30" stopIfTrue="1" operator="lessThan">
      <formula>0</formula>
    </cfRule>
  </conditionalFormatting>
  <conditionalFormatting sqref="F1335">
    <cfRule type="cellIs" dxfId="2" priority="29" stopIfTrue="1" operator="lessThan">
      <formula>0</formula>
    </cfRule>
  </conditionalFormatting>
  <conditionalFormatting sqref="F1336">
    <cfRule type="cellIs" dxfId="2" priority="28" stopIfTrue="1" operator="lessThan">
      <formula>0</formula>
    </cfRule>
  </conditionalFormatting>
  <conditionalFormatting sqref="F1337">
    <cfRule type="cellIs" dxfId="2" priority="27" stopIfTrue="1" operator="lessThan">
      <formula>0</formula>
    </cfRule>
  </conditionalFormatting>
  <conditionalFormatting sqref="F1338">
    <cfRule type="cellIs" dxfId="2" priority="26" stopIfTrue="1" operator="lessThan">
      <formula>0</formula>
    </cfRule>
  </conditionalFormatting>
  <conditionalFormatting sqref="F1339">
    <cfRule type="cellIs" dxfId="2" priority="25" stopIfTrue="1" operator="lessThan">
      <formula>0</formula>
    </cfRule>
  </conditionalFormatting>
  <conditionalFormatting sqref="F1340">
    <cfRule type="cellIs" dxfId="2" priority="24" stopIfTrue="1" operator="lessThan">
      <formula>0</formula>
    </cfRule>
  </conditionalFormatting>
  <conditionalFormatting sqref="F1341">
    <cfRule type="cellIs" dxfId="2" priority="23" stopIfTrue="1" operator="lessThan">
      <formula>0</formula>
    </cfRule>
  </conditionalFormatting>
  <conditionalFormatting sqref="F1342">
    <cfRule type="cellIs" dxfId="2" priority="22" stopIfTrue="1" operator="lessThan">
      <formula>0</formula>
    </cfRule>
  </conditionalFormatting>
  <conditionalFormatting sqref="F1343">
    <cfRule type="cellIs" dxfId="2" priority="21" stopIfTrue="1" operator="lessThan">
      <formula>0</formula>
    </cfRule>
  </conditionalFormatting>
  <conditionalFormatting sqref="F1344">
    <cfRule type="cellIs" dxfId="2" priority="20" stopIfTrue="1" operator="lessThan">
      <formula>0</formula>
    </cfRule>
  </conditionalFormatting>
  <conditionalFormatting sqref="F1345">
    <cfRule type="cellIs" dxfId="2" priority="19" stopIfTrue="1" operator="lessThan">
      <formula>0</formula>
    </cfRule>
  </conditionalFormatting>
  <conditionalFormatting sqref="F1346">
    <cfRule type="cellIs" dxfId="2" priority="18" stopIfTrue="1" operator="lessThan">
      <formula>0</formula>
    </cfRule>
  </conditionalFormatting>
  <conditionalFormatting sqref="F1347">
    <cfRule type="cellIs" dxfId="2" priority="17" stopIfTrue="1" operator="lessThan">
      <formula>0</formula>
    </cfRule>
  </conditionalFormatting>
  <conditionalFormatting sqref="F1348">
    <cfRule type="cellIs" dxfId="2" priority="16" stopIfTrue="1" operator="lessThan">
      <formula>0</formula>
    </cfRule>
  </conditionalFormatting>
  <conditionalFormatting sqref="F1349">
    <cfRule type="cellIs" dxfId="2" priority="15" stopIfTrue="1" operator="lessThan">
      <formula>0</formula>
    </cfRule>
  </conditionalFormatting>
  <conditionalFormatting sqref="F1350">
    <cfRule type="cellIs" dxfId="2" priority="14" stopIfTrue="1" operator="lessThan">
      <formula>0</formula>
    </cfRule>
  </conditionalFormatting>
  <conditionalFormatting sqref="F1351">
    <cfRule type="cellIs" dxfId="2" priority="13" stopIfTrue="1" operator="lessThan">
      <formula>0</formula>
    </cfRule>
  </conditionalFormatting>
  <conditionalFormatting sqref="F1352">
    <cfRule type="cellIs" dxfId="2" priority="12" stopIfTrue="1" operator="lessThan">
      <formula>0</formula>
    </cfRule>
  </conditionalFormatting>
  <conditionalFormatting sqref="F1353">
    <cfRule type="cellIs" dxfId="2" priority="11" stopIfTrue="1" operator="lessThan">
      <formula>0</formula>
    </cfRule>
  </conditionalFormatting>
  <conditionalFormatting sqref="F1354">
    <cfRule type="cellIs" dxfId="2" priority="10" stopIfTrue="1" operator="lessThan">
      <formula>0</formula>
    </cfRule>
  </conditionalFormatting>
  <conditionalFormatting sqref="F1355">
    <cfRule type="cellIs" dxfId="2" priority="9" stopIfTrue="1" operator="lessThan">
      <formula>0</formula>
    </cfRule>
  </conditionalFormatting>
  <conditionalFormatting sqref="F1356">
    <cfRule type="cellIs" dxfId="2" priority="8" stopIfTrue="1" operator="lessThan">
      <formula>0</formula>
    </cfRule>
  </conditionalFormatting>
  <conditionalFormatting sqref="F1359">
    <cfRule type="cellIs" dxfId="2" priority="6" stopIfTrue="1" operator="lessThan">
      <formula>0</formula>
    </cfRule>
  </conditionalFormatting>
  <conditionalFormatting sqref="F1360">
    <cfRule type="cellIs" dxfId="2" priority="5" stopIfTrue="1" operator="lessThan">
      <formula>0</formula>
    </cfRule>
  </conditionalFormatting>
  <conditionalFormatting sqref="F1361">
    <cfRule type="cellIs" dxfId="2" priority="4" stopIfTrue="1" operator="lessThan">
      <formula>0</formula>
    </cfRule>
  </conditionalFormatting>
  <conditionalFormatting sqref="F1362">
    <cfRule type="cellIs" dxfId="2" priority="3" stopIfTrue="1" operator="lessThan">
      <formula>0</formula>
    </cfRule>
  </conditionalFormatting>
  <conditionalFormatting sqref="F1363">
    <cfRule type="cellIs" dxfId="2" priority="2" stopIfTrue="1" operator="lessThan">
      <formula>0</formula>
    </cfRule>
  </conditionalFormatting>
  <conditionalFormatting sqref="F1364">
    <cfRule type="cellIs" dxfId="2" priority="1" stopIfTrue="1" operator="lessThan">
      <formula>0</formula>
    </cfRule>
  </conditionalFormatting>
  <conditionalFormatting sqref="F245:F251">
    <cfRule type="cellIs" dxfId="2" priority="1111" stopIfTrue="1" operator="lessThan">
      <formula>0</formula>
    </cfRule>
  </conditionalFormatting>
  <conditionalFormatting sqref="F903:F904">
    <cfRule type="cellIs" dxfId="2" priority="459" stopIfTrue="1" operator="lessThan">
      <formula>0</formula>
    </cfRule>
  </conditionalFormatting>
  <conditionalFormatting sqref="F1218:F1219">
    <cfRule type="cellIs" dxfId="2" priority="145" stopIfTrue="1" operator="lessThan">
      <formula>0</formula>
    </cfRule>
  </conditionalFormatting>
  <conditionalFormatting sqref="F1357:F1358">
    <cfRule type="cellIs" dxfId="2" priority="7"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80" zoomScaleNormal="100" workbookViewId="0">
      <selection activeCell="B28" sqref="B28:B30"/>
    </sheetView>
  </sheetViews>
  <sheetFormatPr defaultColWidth="9" defaultRowHeight="13.5" outlineLevelCol="1"/>
  <cols>
    <col min="1" max="1" width="79" customWidth="1"/>
    <col min="2" max="2" width="36.5" customWidth="1"/>
  </cols>
  <sheetData>
    <row r="1" ht="45" customHeight="1" spans="1:2">
      <c r="A1" s="456" t="s">
        <v>2434</v>
      </c>
      <c r="B1" s="456"/>
    </row>
    <row r="2" ht="20.1" customHeight="1" spans="1:2">
      <c r="A2" s="457"/>
      <c r="B2" s="458" t="s">
        <v>2</v>
      </c>
    </row>
    <row r="3" ht="45" customHeight="1" spans="1:2">
      <c r="A3" s="459" t="s">
        <v>2435</v>
      </c>
      <c r="B3" s="111" t="s">
        <v>6</v>
      </c>
    </row>
    <row r="4" ht="30" customHeight="1" spans="1:2">
      <c r="A4" s="460" t="s">
        <v>2436</v>
      </c>
      <c r="B4" s="461">
        <v>31206</v>
      </c>
    </row>
    <row r="5" ht="30" customHeight="1" spans="1:2">
      <c r="A5" s="462" t="s">
        <v>2437</v>
      </c>
      <c r="B5" s="463">
        <v>19847</v>
      </c>
    </row>
    <row r="6" ht="30" customHeight="1" spans="1:2">
      <c r="A6" s="462" t="s">
        <v>2438</v>
      </c>
      <c r="B6" s="463">
        <v>5636</v>
      </c>
    </row>
    <row r="7" ht="30" customHeight="1" spans="1:2">
      <c r="A7" s="462" t="s">
        <v>2439</v>
      </c>
      <c r="B7" s="463">
        <v>2280</v>
      </c>
    </row>
    <row r="8" ht="30" customHeight="1" spans="1:2">
      <c r="A8" s="462" t="s">
        <v>2440</v>
      </c>
      <c r="B8" s="463">
        <v>3443</v>
      </c>
    </row>
    <row r="9" ht="30" customHeight="1" spans="1:2">
      <c r="A9" s="460" t="s">
        <v>2441</v>
      </c>
      <c r="B9" s="461">
        <v>3528</v>
      </c>
    </row>
    <row r="10" ht="30" customHeight="1" spans="1:2">
      <c r="A10" s="462" t="s">
        <v>2442</v>
      </c>
      <c r="B10" s="463">
        <v>2891</v>
      </c>
    </row>
    <row r="11" ht="30" customHeight="1" spans="1:2">
      <c r="A11" s="462" t="s">
        <v>2443</v>
      </c>
      <c r="B11" s="463">
        <v>7</v>
      </c>
    </row>
    <row r="12" ht="30" customHeight="1" spans="1:2">
      <c r="A12" s="462" t="s">
        <v>2444</v>
      </c>
      <c r="B12" s="463">
        <v>20</v>
      </c>
    </row>
    <row r="13" ht="30" customHeight="1" spans="1:2">
      <c r="A13" s="462" t="s">
        <v>2445</v>
      </c>
      <c r="B13" s="463">
        <v>1</v>
      </c>
    </row>
    <row r="14" ht="30" customHeight="1" spans="1:2">
      <c r="A14" s="462" t="s">
        <v>2446</v>
      </c>
      <c r="B14" s="463">
        <v>50</v>
      </c>
    </row>
    <row r="15" ht="30" customHeight="1" spans="1:2">
      <c r="A15" s="462" t="s">
        <v>2447</v>
      </c>
      <c r="B15" s="463">
        <v>66</v>
      </c>
    </row>
    <row r="16" ht="30" customHeight="1" spans="1:2">
      <c r="A16" s="462" t="s">
        <v>2448</v>
      </c>
      <c r="B16" s="463"/>
    </row>
    <row r="17" ht="30" customHeight="1" spans="1:2">
      <c r="A17" s="462" t="s">
        <v>2449</v>
      </c>
      <c r="B17" s="463">
        <v>325</v>
      </c>
    </row>
    <row r="18" ht="30" customHeight="1" spans="1:2">
      <c r="A18" s="462" t="s">
        <v>2450</v>
      </c>
      <c r="B18" s="463">
        <v>61</v>
      </c>
    </row>
    <row r="19" ht="30" customHeight="1" spans="1:2">
      <c r="A19" s="462" t="s">
        <v>2451</v>
      </c>
      <c r="B19" s="463">
        <v>107</v>
      </c>
    </row>
    <row r="20" ht="30" customHeight="1" spans="1:2">
      <c r="A20" s="460" t="s">
        <v>2452</v>
      </c>
      <c r="B20" s="461">
        <v>137</v>
      </c>
    </row>
    <row r="21" ht="30" customHeight="1" spans="1:2">
      <c r="A21" s="462" t="s">
        <v>2453</v>
      </c>
      <c r="B21" s="464">
        <v>137</v>
      </c>
    </row>
    <row r="22" ht="30" customHeight="1" spans="1:2">
      <c r="A22" s="460" t="s">
        <v>2454</v>
      </c>
      <c r="B22" s="461">
        <v>87581</v>
      </c>
    </row>
    <row r="23" ht="30" customHeight="1" spans="1:2">
      <c r="A23" s="462" t="s">
        <v>2455</v>
      </c>
      <c r="B23" s="464">
        <v>84899</v>
      </c>
    </row>
    <row r="24" ht="30" customHeight="1" spans="1:2">
      <c r="A24" s="462" t="s">
        <v>2456</v>
      </c>
      <c r="B24" s="463">
        <v>2682</v>
      </c>
    </row>
    <row r="25" ht="30" customHeight="1" spans="1:2">
      <c r="A25" s="460" t="s">
        <v>2457</v>
      </c>
      <c r="B25" s="461">
        <v>166</v>
      </c>
    </row>
    <row r="26" ht="30" customHeight="1" spans="1:2">
      <c r="A26" s="462" t="s">
        <v>2458</v>
      </c>
      <c r="B26" s="464">
        <v>166</v>
      </c>
    </row>
    <row r="27" ht="30" customHeight="1" spans="1:2">
      <c r="A27" s="460" t="s">
        <v>2459</v>
      </c>
      <c r="B27" s="461">
        <v>7670</v>
      </c>
    </row>
    <row r="28" ht="30" customHeight="1" spans="1:2">
      <c r="A28" s="462" t="s">
        <v>2460</v>
      </c>
      <c r="B28" s="463">
        <v>6860</v>
      </c>
    </row>
    <row r="29" ht="30" customHeight="1" spans="1:2">
      <c r="A29" s="462" t="s">
        <v>2461</v>
      </c>
      <c r="B29" s="463">
        <v>148</v>
      </c>
    </row>
    <row r="30" ht="30" customHeight="1" spans="1:2">
      <c r="A30" s="462" t="s">
        <v>2462</v>
      </c>
      <c r="B30" s="463">
        <v>662</v>
      </c>
    </row>
    <row r="31" ht="30" customHeight="1" spans="1:2">
      <c r="A31" s="465" t="s">
        <v>2463</v>
      </c>
      <c r="B31" s="461">
        <v>130288</v>
      </c>
    </row>
  </sheetData>
  <mergeCells count="1">
    <mergeCell ref="A1:B1"/>
  </mergeCells>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E25"/>
  <sheetViews>
    <sheetView showGridLines="0" view="pageBreakPreview" zoomScaleNormal="100" workbookViewId="0">
      <selection activeCell="B11" sqref="B11"/>
    </sheetView>
  </sheetViews>
  <sheetFormatPr defaultColWidth="9" defaultRowHeight="13.5" outlineLevelCol="4"/>
  <cols>
    <col min="1" max="1" width="69.6333333333333" style="297" customWidth="1"/>
    <col min="2" max="2" width="45.6333333333333" customWidth="1"/>
    <col min="3" max="4" width="16.6333333333333" hidden="1" customWidth="1"/>
    <col min="5" max="5" width="9" hidden="1" customWidth="1"/>
  </cols>
  <sheetData>
    <row r="1" s="296" customFormat="1" ht="45" customHeight="1" spans="1:4">
      <c r="A1" s="445" t="s">
        <v>2464</v>
      </c>
      <c r="B1" s="445"/>
      <c r="C1" s="445"/>
      <c r="D1" s="445"/>
    </row>
    <row r="2" ht="20.1" customHeight="1" spans="1:4">
      <c r="A2" s="300"/>
      <c r="B2" s="436" t="s">
        <v>2</v>
      </c>
      <c r="C2" s="446"/>
      <c r="D2" s="446" t="s">
        <v>2</v>
      </c>
    </row>
    <row r="3" ht="45" customHeight="1" spans="1:5">
      <c r="A3" s="199" t="s">
        <v>2465</v>
      </c>
      <c r="B3" s="111" t="s">
        <v>6</v>
      </c>
      <c r="C3" s="447" t="s">
        <v>2466</v>
      </c>
      <c r="D3" s="111" t="s">
        <v>2467</v>
      </c>
      <c r="E3" s="448" t="s">
        <v>8</v>
      </c>
    </row>
    <row r="4" ht="36" customHeight="1" spans="1:5">
      <c r="A4" s="449" t="s">
        <v>2468</v>
      </c>
      <c r="B4" s="114">
        <v>0</v>
      </c>
      <c r="C4" s="450" t="e">
        <f>SUM(#REF!)</f>
        <v>#REF!</v>
      </c>
      <c r="D4" s="451" t="e">
        <f>SUM(#REF!)</f>
        <v>#REF!</v>
      </c>
      <c r="E4" s="309" t="e">
        <f t="shared" ref="E4:E22" si="0">IF(A4&lt;&gt;"",IF(SUM(B4:D4)&lt;&gt;0,"是","否"),"是")</f>
        <v>#REF!</v>
      </c>
    </row>
    <row r="5" ht="36" customHeight="1" spans="1:5">
      <c r="A5" s="449" t="s">
        <v>2469</v>
      </c>
      <c r="B5" s="114">
        <v>0</v>
      </c>
      <c r="C5" s="452">
        <v>64164</v>
      </c>
      <c r="D5" s="453"/>
      <c r="E5" s="309" t="str">
        <f t="shared" si="0"/>
        <v>是</v>
      </c>
    </row>
    <row r="6" ht="36" customHeight="1" spans="1:5">
      <c r="A6" s="449" t="s">
        <v>2470</v>
      </c>
      <c r="B6" s="114">
        <v>0</v>
      </c>
      <c r="C6" s="452">
        <v>2293</v>
      </c>
      <c r="D6" s="453"/>
      <c r="E6" s="309" t="str">
        <f t="shared" si="0"/>
        <v>是</v>
      </c>
    </row>
    <row r="7" ht="36" customHeight="1" spans="1:5">
      <c r="A7" s="449" t="s">
        <v>2471</v>
      </c>
      <c r="B7" s="114">
        <v>0</v>
      </c>
      <c r="C7" s="452">
        <v>9600</v>
      </c>
      <c r="D7" s="453"/>
      <c r="E7" s="309" t="str">
        <f t="shared" si="0"/>
        <v>是</v>
      </c>
    </row>
    <row r="8" ht="36" customHeight="1" spans="1:5">
      <c r="A8" s="449" t="s">
        <v>2472</v>
      </c>
      <c r="B8" s="114">
        <v>0</v>
      </c>
      <c r="C8" s="452">
        <v>280</v>
      </c>
      <c r="D8" s="453"/>
      <c r="E8" s="309" t="str">
        <f t="shared" si="0"/>
        <v>是</v>
      </c>
    </row>
    <row r="9" ht="36" customHeight="1" spans="1:5">
      <c r="A9" s="449" t="s">
        <v>2473</v>
      </c>
      <c r="B9" s="114">
        <v>0</v>
      </c>
      <c r="C9" s="452">
        <v>83870</v>
      </c>
      <c r="D9" s="453"/>
      <c r="E9" s="309" t="str">
        <f t="shared" si="0"/>
        <v>是</v>
      </c>
    </row>
    <row r="10" ht="36" customHeight="1" spans="1:5">
      <c r="A10" s="449" t="s">
        <v>2474</v>
      </c>
      <c r="B10" s="114">
        <v>0</v>
      </c>
      <c r="C10" s="452">
        <v>413</v>
      </c>
      <c r="D10" s="453"/>
      <c r="E10" s="309" t="str">
        <f t="shared" si="0"/>
        <v>是</v>
      </c>
    </row>
    <row r="11" ht="36" customHeight="1" spans="1:5">
      <c r="A11" s="449" t="s">
        <v>2475</v>
      </c>
      <c r="B11" s="114">
        <v>0</v>
      </c>
      <c r="C11" s="452">
        <v>60</v>
      </c>
      <c r="D11" s="453"/>
      <c r="E11" s="309" t="str">
        <f t="shared" si="0"/>
        <v>是</v>
      </c>
    </row>
    <row r="12" ht="36" customHeight="1" spans="1:5">
      <c r="A12" s="449" t="s">
        <v>2476</v>
      </c>
      <c r="B12" s="114">
        <v>0</v>
      </c>
      <c r="C12" s="452">
        <v>4418</v>
      </c>
      <c r="D12" s="453"/>
      <c r="E12" s="309" t="str">
        <f t="shared" si="0"/>
        <v>是</v>
      </c>
    </row>
    <row r="13" ht="36" customHeight="1" spans="1:5">
      <c r="A13" s="449" t="s">
        <v>2477</v>
      </c>
      <c r="B13" s="114">
        <v>0</v>
      </c>
      <c r="C13" s="452"/>
      <c r="D13" s="453"/>
      <c r="E13" s="309" t="str">
        <f t="shared" si="0"/>
        <v>否</v>
      </c>
    </row>
    <row r="14" ht="36" customHeight="1" spans="1:5">
      <c r="A14" s="449" t="s">
        <v>2478</v>
      </c>
      <c r="B14" s="114">
        <v>0</v>
      </c>
      <c r="C14" s="452"/>
      <c r="D14" s="453"/>
      <c r="E14" s="309" t="str">
        <f t="shared" si="0"/>
        <v>否</v>
      </c>
    </row>
    <row r="15" ht="36" customHeight="1" spans="1:5">
      <c r="A15" s="449" t="s">
        <v>2479</v>
      </c>
      <c r="B15" s="114">
        <v>0</v>
      </c>
      <c r="C15" s="452"/>
      <c r="D15" s="453">
        <v>5000</v>
      </c>
      <c r="E15" s="309" t="str">
        <f t="shared" si="0"/>
        <v>是</v>
      </c>
    </row>
    <row r="16" ht="36" customHeight="1" spans="1:5">
      <c r="A16" s="449" t="s">
        <v>2480</v>
      </c>
      <c r="B16" s="114">
        <v>0</v>
      </c>
      <c r="C16" s="452">
        <v>3800</v>
      </c>
      <c r="D16" s="453"/>
      <c r="E16" s="309" t="str">
        <f t="shared" si="0"/>
        <v>是</v>
      </c>
    </row>
    <row r="17" ht="36" customHeight="1" spans="1:5">
      <c r="A17" s="449" t="s">
        <v>2481</v>
      </c>
      <c r="B17" s="114">
        <v>0</v>
      </c>
      <c r="C17" s="452">
        <v>1257</v>
      </c>
      <c r="D17" s="453"/>
      <c r="E17" s="309" t="str">
        <f t="shared" si="0"/>
        <v>是</v>
      </c>
    </row>
    <row r="18" ht="36" customHeight="1" spans="1:5">
      <c r="A18" s="449" t="s">
        <v>2482</v>
      </c>
      <c r="B18" s="114">
        <v>0</v>
      </c>
      <c r="C18" s="452">
        <v>2163</v>
      </c>
      <c r="D18" s="453"/>
      <c r="E18" s="309" t="str">
        <f t="shared" si="0"/>
        <v>是</v>
      </c>
    </row>
    <row r="19" ht="36" customHeight="1" spans="1:5">
      <c r="A19" s="449" t="s">
        <v>2483</v>
      </c>
      <c r="B19" s="114">
        <v>0</v>
      </c>
      <c r="E19" s="309" t="str">
        <f t="shared" si="0"/>
        <v>否</v>
      </c>
    </row>
    <row r="20" ht="36" customHeight="1" spans="1:5">
      <c r="A20" s="449" t="s">
        <v>2484</v>
      </c>
      <c r="B20" s="114">
        <v>0</v>
      </c>
      <c r="E20" s="309" t="str">
        <f t="shared" si="0"/>
        <v>否</v>
      </c>
    </row>
    <row r="21" ht="36" customHeight="1" spans="1:5">
      <c r="A21" s="449" t="s">
        <v>2485</v>
      </c>
      <c r="B21" s="114">
        <v>0</v>
      </c>
      <c r="E21" s="309" t="str">
        <f t="shared" si="0"/>
        <v>否</v>
      </c>
    </row>
    <row r="22" ht="36" customHeight="1" spans="1:5">
      <c r="A22" s="449" t="s">
        <v>2486</v>
      </c>
      <c r="B22" s="114">
        <v>0</v>
      </c>
      <c r="E22" s="309" t="str">
        <f t="shared" si="0"/>
        <v>否</v>
      </c>
    </row>
    <row r="23" ht="36" customHeight="1" spans="1:5">
      <c r="A23" s="310" t="s">
        <v>2487</v>
      </c>
      <c r="B23" s="114">
        <v>0</v>
      </c>
      <c r="E23" s="309"/>
    </row>
    <row r="24" ht="36" customHeight="1" spans="1:5">
      <c r="A24" s="454" t="s">
        <v>2488</v>
      </c>
      <c r="B24" s="454"/>
      <c r="E24" s="309" t="str">
        <f>IF(A24&lt;&gt;"",IF(SUM(B24:D24)&lt;&gt;0,"是","否"),"是")</f>
        <v>否</v>
      </c>
    </row>
    <row r="25" ht="31" customHeight="1" spans="1:2">
      <c r="A25" s="455"/>
      <c r="B25" s="455"/>
    </row>
  </sheetData>
  <mergeCells count="3">
    <mergeCell ref="A1:D1"/>
    <mergeCell ref="A24:B24"/>
    <mergeCell ref="A25:B25"/>
  </mergeCells>
  <conditionalFormatting sqref="E4">
    <cfRule type="cellIs" dxfId="2" priority="2" stopIfTrue="1" operator="lessThan">
      <formula>0</formula>
    </cfRule>
  </conditionalFormatting>
  <conditionalFormatting sqref="E5:E24">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F10"/>
  <sheetViews>
    <sheetView showGridLines="0" showZeros="0" view="pageBreakPreview" zoomScale="83" zoomScaleNormal="85" workbookViewId="0">
      <selection activeCell="C6" sqref="C6:D6"/>
    </sheetView>
  </sheetViews>
  <sheetFormatPr defaultColWidth="9" defaultRowHeight="14.25" outlineLevelCol="5"/>
  <cols>
    <col min="1" max="1" width="43.6333333333333" style="185" customWidth="1"/>
    <col min="2" max="2" width="20.6333333333333" style="187" customWidth="1"/>
    <col min="3" max="3" width="20.6333333333333" style="185" customWidth="1"/>
    <col min="4" max="4" width="20" style="366" customWidth="1"/>
    <col min="5" max="5" width="12.6333333333333" style="185"/>
    <col min="6" max="16377" width="9" style="185"/>
    <col min="16378" max="16379" width="35.6333333333333" style="185"/>
    <col min="16380" max="16384" width="9" style="185"/>
  </cols>
  <sheetData>
    <row r="1" ht="45" customHeight="1" spans="1:4">
      <c r="A1" s="190" t="s">
        <v>2489</v>
      </c>
      <c r="B1" s="190"/>
      <c r="C1" s="190"/>
      <c r="D1" s="190"/>
    </row>
    <row r="2" ht="20.1" customHeight="1" spans="1:4">
      <c r="A2" s="191"/>
      <c r="B2" s="191"/>
      <c r="C2" s="435"/>
      <c r="D2" s="436" t="s">
        <v>2</v>
      </c>
    </row>
    <row r="3" s="186" customFormat="1" ht="45" customHeight="1" spans="1:4">
      <c r="A3" s="193" t="s">
        <v>2490</v>
      </c>
      <c r="B3" s="193" t="s">
        <v>2487</v>
      </c>
      <c r="C3" s="437" t="s">
        <v>2491</v>
      </c>
      <c r="D3" s="437" t="s">
        <v>2492</v>
      </c>
    </row>
    <row r="4" ht="36" customHeight="1" spans="1:4">
      <c r="A4" s="438" t="s">
        <v>2493</v>
      </c>
      <c r="B4" s="439">
        <v>95049</v>
      </c>
      <c r="C4" s="439">
        <v>0</v>
      </c>
      <c r="D4" s="439">
        <v>95049</v>
      </c>
    </row>
    <row r="5" ht="36" customHeight="1" spans="1:6">
      <c r="A5" s="440" t="s">
        <v>2494</v>
      </c>
      <c r="B5" s="195">
        <v>95049</v>
      </c>
      <c r="C5" s="195"/>
      <c r="D5" s="439">
        <v>95049</v>
      </c>
      <c r="F5" s="185" t="s">
        <v>2495</v>
      </c>
    </row>
    <row r="6" ht="36" customHeight="1" spans="1:4">
      <c r="A6" s="438" t="s">
        <v>2496</v>
      </c>
      <c r="B6" s="439">
        <v>314119</v>
      </c>
      <c r="C6" s="439">
        <v>5531</v>
      </c>
      <c r="D6" s="439">
        <v>308588</v>
      </c>
    </row>
    <row r="7" spans="2:4">
      <c r="B7" s="441"/>
      <c r="C7" s="442"/>
      <c r="D7" s="443"/>
    </row>
    <row r="8" spans="3:3">
      <c r="C8" s="444"/>
    </row>
    <row r="9" spans="3:3">
      <c r="C9" s="444"/>
    </row>
    <row r="10" spans="3:3">
      <c r="C10" s="444"/>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F9" sqref="F9"/>
    </sheetView>
  </sheetViews>
  <sheetFormatPr defaultColWidth="9" defaultRowHeight="13.5" outlineLevelCol="4"/>
  <cols>
    <col min="1" max="1" width="37.75" style="396" customWidth="1"/>
    <col min="2" max="2" width="22" style="396" customWidth="1"/>
    <col min="3" max="4" width="23.8833333333333" style="396" customWidth="1"/>
    <col min="5" max="5" width="24.5" style="396" customWidth="1"/>
    <col min="6" max="248" width="9" style="396"/>
    <col min="249" max="16384" width="9" style="2"/>
  </cols>
  <sheetData>
    <row r="1" s="396" customFormat="1" ht="40.5" customHeight="1" spans="1:5">
      <c r="A1" s="398" t="s">
        <v>2497</v>
      </c>
      <c r="B1" s="398"/>
      <c r="C1" s="398"/>
      <c r="D1" s="398"/>
      <c r="E1" s="398"/>
    </row>
    <row r="2" s="396" customFormat="1" ht="17" customHeight="1" spans="1:5">
      <c r="A2" s="420"/>
      <c r="B2" s="420"/>
      <c r="C2" s="420"/>
      <c r="D2" s="421"/>
      <c r="E2" s="422" t="s">
        <v>2</v>
      </c>
    </row>
    <row r="3" s="2" customFormat="1" ht="24.95" customHeight="1" spans="1:5">
      <c r="A3" s="423" t="s">
        <v>4</v>
      </c>
      <c r="B3" s="423" t="s">
        <v>133</v>
      </c>
      <c r="C3" s="423" t="s">
        <v>6</v>
      </c>
      <c r="D3" s="424" t="s">
        <v>2498</v>
      </c>
      <c r="E3" s="425"/>
    </row>
    <row r="4" s="2" customFormat="1" ht="24.95" customHeight="1" spans="1:5">
      <c r="A4" s="426"/>
      <c r="B4" s="426"/>
      <c r="C4" s="426"/>
      <c r="D4" s="193" t="s">
        <v>2499</v>
      </c>
      <c r="E4" s="193" t="s">
        <v>2500</v>
      </c>
    </row>
    <row r="5" s="396" customFormat="1" ht="35" customHeight="1" spans="1:5">
      <c r="A5" s="427" t="s">
        <v>2487</v>
      </c>
      <c r="B5" s="428">
        <v>1604.13</v>
      </c>
      <c r="C5" s="428">
        <v>1528.99</v>
      </c>
      <c r="D5" s="429">
        <f t="shared" ref="D5:D8" si="0">C5-B5</f>
        <v>-75.14</v>
      </c>
      <c r="E5" s="430">
        <f t="shared" ref="E5:E10" si="1">D5/B5</f>
        <v>-0.0468</v>
      </c>
    </row>
    <row r="6" s="396" customFormat="1" ht="35" customHeight="1" spans="1:5">
      <c r="A6" s="175" t="s">
        <v>2501</v>
      </c>
      <c r="B6" s="431">
        <v>3</v>
      </c>
      <c r="C6" s="428">
        <v>3</v>
      </c>
      <c r="D6" s="432" t="s">
        <v>2502</v>
      </c>
      <c r="E6" s="433" t="s">
        <v>2503</v>
      </c>
    </row>
    <row r="7" s="396" customFormat="1" ht="35" customHeight="1" spans="1:5">
      <c r="A7" s="175" t="s">
        <v>2504</v>
      </c>
      <c r="B7" s="431">
        <v>619.95</v>
      </c>
      <c r="C7" s="428">
        <v>564.85</v>
      </c>
      <c r="D7" s="429">
        <f t="shared" si="0"/>
        <v>-55.1</v>
      </c>
      <c r="E7" s="430">
        <f t="shared" si="1"/>
        <v>-0.0889</v>
      </c>
    </row>
    <row r="8" s="396" customFormat="1" ht="35" customHeight="1" spans="1:5">
      <c r="A8" s="175" t="s">
        <v>2505</v>
      </c>
      <c r="B8" s="431">
        <v>981.18</v>
      </c>
      <c r="C8" s="428">
        <v>961.14</v>
      </c>
      <c r="D8" s="429">
        <f t="shared" si="0"/>
        <v>-20.04</v>
      </c>
      <c r="E8" s="430">
        <f>E9+E10</f>
        <v>-0.022</v>
      </c>
    </row>
    <row r="9" s="396" customFormat="1" ht="35" customHeight="1" spans="1:5">
      <c r="A9" s="179" t="s">
        <v>2506</v>
      </c>
      <c r="B9" s="431">
        <v>70</v>
      </c>
      <c r="C9" s="428">
        <v>70</v>
      </c>
      <c r="D9" s="432" t="s">
        <v>2502</v>
      </c>
      <c r="E9" s="433" t="s">
        <v>2503</v>
      </c>
    </row>
    <row r="10" s="396" customFormat="1" ht="35" customHeight="1" spans="1:5">
      <c r="A10" s="179" t="s">
        <v>2507</v>
      </c>
      <c r="B10" s="431">
        <v>911.18</v>
      </c>
      <c r="C10" s="428">
        <v>891.14</v>
      </c>
      <c r="D10" s="429">
        <f>C10-B10</f>
        <v>-20.04</v>
      </c>
      <c r="E10" s="430">
        <f t="shared" si="1"/>
        <v>-0.022</v>
      </c>
    </row>
    <row r="11" s="396" customFormat="1" ht="285" customHeight="1" spans="1:5">
      <c r="A11" s="434" t="s">
        <v>2508</v>
      </c>
      <c r="B11" s="434"/>
      <c r="C11" s="434"/>
      <c r="D11" s="434"/>
      <c r="E11" s="434"/>
    </row>
  </sheetData>
  <mergeCells count="6">
    <mergeCell ref="A1:E1"/>
    <mergeCell ref="D3:E3"/>
    <mergeCell ref="A11:E11"/>
    <mergeCell ref="A3:A4"/>
    <mergeCell ref="B3:B4"/>
    <mergeCell ref="C3:C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F0"/>
  </sheetPr>
  <dimension ref="A1:F63"/>
  <sheetViews>
    <sheetView showGridLines="0" showZeros="0" view="pageBreakPreview" zoomScaleNormal="115" workbookViewId="0">
      <selection activeCell="N11" sqref="N11"/>
    </sheetView>
  </sheetViews>
  <sheetFormatPr defaultColWidth="9" defaultRowHeight="14.25" outlineLevelCol="5"/>
  <cols>
    <col min="1" max="1" width="14.1083333333333" style="185" customWidth="1"/>
    <col min="2" max="2" width="50.75" style="185" customWidth="1"/>
    <col min="3" max="4" width="20.6333333333333" style="185" customWidth="1"/>
    <col min="5" max="5" width="20.6333333333333" style="366" customWidth="1"/>
    <col min="6" max="6" width="3.23333333333333" style="185" hidden="1" customWidth="1"/>
    <col min="7" max="32" width="9" style="185"/>
    <col min="33" max="16352" width="4.55833333333333" style="185"/>
    <col min="16353" max="16357" width="9" style="185"/>
    <col min="16358" max="16358" width="45.6333333333333" style="185"/>
    <col min="16359" max="16383" width="9" style="185"/>
  </cols>
  <sheetData>
    <row r="1" s="396" customFormat="1" ht="40.5" customHeight="1" spans="1:5">
      <c r="A1" s="398" t="s">
        <v>2509</v>
      </c>
      <c r="B1" s="398"/>
      <c r="C1" s="398"/>
      <c r="D1" s="398"/>
      <c r="E1" s="398"/>
    </row>
    <row r="2" s="364" customFormat="1" ht="20.1" customHeight="1" spans="1:6">
      <c r="A2" s="367"/>
      <c r="B2" s="368"/>
      <c r="C2" s="369"/>
      <c r="D2" s="368"/>
      <c r="E2" s="370" t="s">
        <v>2</v>
      </c>
      <c r="F2" s="367"/>
    </row>
    <row r="3" s="365" customFormat="1" ht="45" customHeight="1" spans="1:6">
      <c r="A3" s="371" t="s">
        <v>3</v>
      </c>
      <c r="B3" s="372" t="s">
        <v>4</v>
      </c>
      <c r="C3" s="207" t="s">
        <v>5</v>
      </c>
      <c r="D3" s="207" t="s">
        <v>6</v>
      </c>
      <c r="E3" s="207" t="s">
        <v>7</v>
      </c>
      <c r="F3" s="373" t="s">
        <v>8</v>
      </c>
    </row>
    <row r="4" s="365" customFormat="1" ht="36" customHeight="1" spans="1:6">
      <c r="A4" s="339" t="s">
        <v>2510</v>
      </c>
      <c r="B4" s="334" t="s">
        <v>2511</v>
      </c>
      <c r="C4" s="374"/>
      <c r="D4" s="374"/>
      <c r="E4" s="347"/>
      <c r="F4" s="375" t="str">
        <f t="shared" ref="F4:F37" si="0">IF(LEN(A4)=7,"是",IF(B4&lt;&gt;"",IF(SUM(C4:D4)&lt;&gt;0,"是","否"),"是"))</f>
        <v>是</v>
      </c>
    </row>
    <row r="5" ht="36" customHeight="1" spans="1:6">
      <c r="A5" s="339" t="s">
        <v>2512</v>
      </c>
      <c r="B5" s="334" t="s">
        <v>2513</v>
      </c>
      <c r="C5" s="374"/>
      <c r="D5" s="374"/>
      <c r="E5" s="376"/>
      <c r="F5" s="375" t="str">
        <f t="shared" si="0"/>
        <v>是</v>
      </c>
    </row>
    <row r="6" ht="36" customHeight="1" spans="1:6">
      <c r="A6" s="339" t="s">
        <v>2514</v>
      </c>
      <c r="B6" s="334" t="s">
        <v>2515</v>
      </c>
      <c r="C6" s="374"/>
      <c r="D6" s="374"/>
      <c r="E6" s="376"/>
      <c r="F6" s="375" t="str">
        <f t="shared" si="0"/>
        <v>是</v>
      </c>
    </row>
    <row r="7" ht="36" customHeight="1" spans="1:6">
      <c r="A7" s="339" t="s">
        <v>2516</v>
      </c>
      <c r="B7" s="334" t="s">
        <v>2517</v>
      </c>
      <c r="C7" s="374"/>
      <c r="D7" s="374"/>
      <c r="E7" s="376"/>
      <c r="F7" s="375" t="str">
        <f t="shared" si="0"/>
        <v>是</v>
      </c>
    </row>
    <row r="8" ht="36" customHeight="1" spans="1:6">
      <c r="A8" s="339" t="s">
        <v>2518</v>
      </c>
      <c r="B8" s="334" t="s">
        <v>2519</v>
      </c>
      <c r="C8" s="374"/>
      <c r="D8" s="374"/>
      <c r="E8" s="376"/>
      <c r="F8" s="375" t="str">
        <f t="shared" si="0"/>
        <v>是</v>
      </c>
    </row>
    <row r="9" ht="36" customHeight="1" spans="1:6">
      <c r="A9" s="339" t="s">
        <v>2520</v>
      </c>
      <c r="B9" s="334" t="s">
        <v>2521</v>
      </c>
      <c r="C9" s="374"/>
      <c r="D9" s="374"/>
      <c r="E9" s="376"/>
      <c r="F9" s="375" t="str">
        <f t="shared" si="0"/>
        <v>是</v>
      </c>
    </row>
    <row r="10" ht="36" customHeight="1" spans="1:6">
      <c r="A10" s="339" t="s">
        <v>2522</v>
      </c>
      <c r="B10" s="334" t="s">
        <v>2523</v>
      </c>
      <c r="C10" s="374">
        <v>27372</v>
      </c>
      <c r="D10" s="374">
        <v>60000</v>
      </c>
      <c r="E10" s="376">
        <v>1.192</v>
      </c>
      <c r="F10" s="375" t="str">
        <f t="shared" si="0"/>
        <v>是</v>
      </c>
    </row>
    <row r="11" ht="36" customHeight="1" spans="1:6">
      <c r="A11" s="339" t="s">
        <v>2524</v>
      </c>
      <c r="B11" s="338" t="s">
        <v>2525</v>
      </c>
      <c r="C11" s="378">
        <v>25850</v>
      </c>
      <c r="D11" s="378">
        <v>60000</v>
      </c>
      <c r="E11" s="377">
        <v>1.321</v>
      </c>
      <c r="F11" s="375" t="str">
        <f t="shared" si="0"/>
        <v>是</v>
      </c>
    </row>
    <row r="12" ht="36" customHeight="1" spans="1:6">
      <c r="A12" s="339" t="s">
        <v>2526</v>
      </c>
      <c r="B12" s="338" t="s">
        <v>2527</v>
      </c>
      <c r="C12" s="378">
        <v>1819</v>
      </c>
      <c r="D12" s="378"/>
      <c r="E12" s="377">
        <v>-1</v>
      </c>
      <c r="F12" s="375" t="str">
        <f t="shared" si="0"/>
        <v>是</v>
      </c>
    </row>
    <row r="13" ht="36" customHeight="1" spans="1:6">
      <c r="A13" s="339" t="s">
        <v>2528</v>
      </c>
      <c r="B13" s="338" t="s">
        <v>2529</v>
      </c>
      <c r="C13" s="378">
        <v>62</v>
      </c>
      <c r="D13" s="378"/>
      <c r="E13" s="377">
        <v>-1</v>
      </c>
      <c r="F13" s="375" t="str">
        <f t="shared" si="0"/>
        <v>是</v>
      </c>
    </row>
    <row r="14" ht="36" customHeight="1" spans="1:6">
      <c r="A14" s="339" t="s">
        <v>2530</v>
      </c>
      <c r="B14" s="338" t="s">
        <v>2531</v>
      </c>
      <c r="C14" s="378">
        <v>-359</v>
      </c>
      <c r="D14" s="378"/>
      <c r="E14" s="377">
        <v>-1</v>
      </c>
      <c r="F14" s="375" t="str">
        <f t="shared" si="0"/>
        <v>是</v>
      </c>
    </row>
    <row r="15" ht="36" customHeight="1" spans="1:6">
      <c r="A15" s="339" t="s">
        <v>2532</v>
      </c>
      <c r="B15" s="338" t="s">
        <v>2533</v>
      </c>
      <c r="C15" s="378"/>
      <c r="D15" s="378"/>
      <c r="E15" s="377"/>
      <c r="F15" s="375" t="str">
        <f t="shared" si="0"/>
        <v>否</v>
      </c>
    </row>
    <row r="16" ht="36" customHeight="1" spans="1:6">
      <c r="A16" s="379" t="s">
        <v>2534</v>
      </c>
      <c r="B16" s="194" t="s">
        <v>2535</v>
      </c>
      <c r="C16" s="374"/>
      <c r="D16" s="374"/>
      <c r="E16" s="376"/>
      <c r="F16" s="375" t="str">
        <f t="shared" si="0"/>
        <v>是</v>
      </c>
    </row>
    <row r="17" ht="36" customHeight="1" spans="1:6">
      <c r="A17" s="379" t="s">
        <v>2536</v>
      </c>
      <c r="B17" s="194" t="s">
        <v>2537</v>
      </c>
      <c r="C17" s="374"/>
      <c r="D17" s="374"/>
      <c r="E17" s="376"/>
      <c r="F17" s="375" t="str">
        <f t="shared" si="0"/>
        <v>是</v>
      </c>
    </row>
    <row r="18" ht="36" customHeight="1" spans="1:6">
      <c r="A18" s="379" t="s">
        <v>2538</v>
      </c>
      <c r="B18" s="216" t="s">
        <v>2539</v>
      </c>
      <c r="C18" s="378"/>
      <c r="D18" s="378"/>
      <c r="E18" s="377"/>
      <c r="F18" s="375" t="str">
        <f t="shared" si="0"/>
        <v>否</v>
      </c>
    </row>
    <row r="19" ht="36" customHeight="1" spans="1:6">
      <c r="A19" s="379" t="s">
        <v>2540</v>
      </c>
      <c r="B19" s="216" t="s">
        <v>2541</v>
      </c>
      <c r="C19" s="378"/>
      <c r="D19" s="378"/>
      <c r="E19" s="377"/>
      <c r="F19" s="375" t="str">
        <f t="shared" si="0"/>
        <v>否</v>
      </c>
    </row>
    <row r="20" ht="36" customHeight="1" spans="1:6">
      <c r="A20" s="379" t="s">
        <v>2542</v>
      </c>
      <c r="B20" s="194" t="s">
        <v>2543</v>
      </c>
      <c r="C20" s="374"/>
      <c r="D20" s="374"/>
      <c r="E20" s="376"/>
      <c r="F20" s="375" t="str">
        <f t="shared" si="0"/>
        <v>是</v>
      </c>
    </row>
    <row r="21" ht="36" customHeight="1" spans="1:6">
      <c r="A21" s="379" t="s">
        <v>2544</v>
      </c>
      <c r="B21" s="194" t="s">
        <v>2545</v>
      </c>
      <c r="C21" s="374"/>
      <c r="D21" s="374"/>
      <c r="E21" s="376"/>
      <c r="F21" s="375" t="str">
        <f t="shared" si="0"/>
        <v>是</v>
      </c>
    </row>
    <row r="22" ht="36" customHeight="1" spans="1:6">
      <c r="A22" s="379" t="s">
        <v>2546</v>
      </c>
      <c r="B22" s="194" t="s">
        <v>2547</v>
      </c>
      <c r="C22" s="374"/>
      <c r="D22" s="374"/>
      <c r="E22" s="376"/>
      <c r="F22" s="375" t="str">
        <f t="shared" si="0"/>
        <v>是</v>
      </c>
    </row>
    <row r="23" ht="36" customHeight="1" spans="1:6">
      <c r="A23" s="339" t="s">
        <v>2548</v>
      </c>
      <c r="B23" s="334" t="s">
        <v>2549</v>
      </c>
      <c r="C23" s="374"/>
      <c r="D23" s="374"/>
      <c r="E23" s="376"/>
      <c r="F23" s="375" t="str">
        <f t="shared" si="0"/>
        <v>是</v>
      </c>
    </row>
    <row r="24" ht="36" customHeight="1" spans="1:6">
      <c r="A24" s="339" t="s">
        <v>2550</v>
      </c>
      <c r="B24" s="334" t="s">
        <v>2551</v>
      </c>
      <c r="C24" s="374">
        <v>573</v>
      </c>
      <c r="D24" s="374">
        <v>500</v>
      </c>
      <c r="E24" s="376">
        <v>-0.127</v>
      </c>
      <c r="F24" s="375" t="str">
        <f t="shared" si="0"/>
        <v>是</v>
      </c>
    </row>
    <row r="25" ht="36" customHeight="1" spans="1:6">
      <c r="A25" s="339" t="s">
        <v>2552</v>
      </c>
      <c r="B25" s="334" t="s">
        <v>2553</v>
      </c>
      <c r="C25" s="374"/>
      <c r="D25" s="374"/>
      <c r="E25" s="376"/>
      <c r="F25" s="375" t="str">
        <f t="shared" si="0"/>
        <v>是</v>
      </c>
    </row>
    <row r="26" ht="36" customHeight="1" spans="1:6">
      <c r="A26" s="339" t="s">
        <v>2554</v>
      </c>
      <c r="B26" s="334" t="s">
        <v>2555</v>
      </c>
      <c r="C26" s="374"/>
      <c r="D26" s="374"/>
      <c r="E26" s="376"/>
      <c r="F26" s="375" t="str">
        <f t="shared" si="0"/>
        <v>是</v>
      </c>
    </row>
    <row r="27" ht="36" customHeight="1" spans="1:6">
      <c r="A27" s="339" t="s">
        <v>2556</v>
      </c>
      <c r="B27" s="334" t="s">
        <v>2557</v>
      </c>
      <c r="C27" s="374">
        <v>369</v>
      </c>
      <c r="D27" s="374"/>
      <c r="E27" s="376">
        <v>-1</v>
      </c>
      <c r="F27" s="375" t="str">
        <f t="shared" si="0"/>
        <v>是</v>
      </c>
    </row>
    <row r="28" ht="36" customHeight="1" spans="1:6">
      <c r="A28" s="339"/>
      <c r="B28" s="338"/>
      <c r="C28" s="378"/>
      <c r="D28" s="378"/>
      <c r="E28" s="377"/>
      <c r="F28" s="375" t="str">
        <f t="shared" si="0"/>
        <v>是</v>
      </c>
    </row>
    <row r="29" ht="36" customHeight="1" spans="1:6">
      <c r="A29" s="351"/>
      <c r="B29" s="352" t="s">
        <v>2558</v>
      </c>
      <c r="C29" s="374">
        <v>28314</v>
      </c>
      <c r="D29" s="374">
        <v>60500</v>
      </c>
      <c r="E29" s="376">
        <v>1.137</v>
      </c>
      <c r="F29" s="375" t="str">
        <f t="shared" si="0"/>
        <v>是</v>
      </c>
    </row>
    <row r="30" ht="36" customHeight="1" spans="1:6">
      <c r="A30" s="380">
        <v>105</v>
      </c>
      <c r="B30" s="381" t="s">
        <v>2559</v>
      </c>
      <c r="C30" s="402"/>
      <c r="D30" s="410"/>
      <c r="E30" s="413"/>
      <c r="F30" s="375" t="str">
        <f t="shared" si="0"/>
        <v>否</v>
      </c>
    </row>
    <row r="31" ht="36" customHeight="1" spans="1:6">
      <c r="A31" s="380">
        <v>1101102</v>
      </c>
      <c r="B31" s="381" t="s">
        <v>2560</v>
      </c>
      <c r="C31" s="402">
        <v>145100</v>
      </c>
      <c r="D31" s="410">
        <v>9000</v>
      </c>
      <c r="E31" s="376">
        <f t="shared" ref="E31:E36" si="1">IF(C31&lt;&gt;0,D31/C31-1,"")</f>
        <v>-0.938</v>
      </c>
      <c r="F31" s="375"/>
    </row>
    <row r="32" ht="36" customHeight="1" spans="1:6">
      <c r="A32" s="380"/>
      <c r="B32" s="381" t="s">
        <v>2561</v>
      </c>
      <c r="C32" s="402">
        <v>145100</v>
      </c>
      <c r="D32" s="410">
        <v>9000</v>
      </c>
      <c r="E32" s="384">
        <f t="shared" si="1"/>
        <v>-0.938</v>
      </c>
      <c r="F32" s="375"/>
    </row>
    <row r="33" ht="36" customHeight="1" spans="1:6">
      <c r="A33" s="380"/>
      <c r="B33" s="381" t="s">
        <v>2562</v>
      </c>
      <c r="C33" s="402">
        <v>112900</v>
      </c>
      <c r="D33" s="410"/>
      <c r="E33" s="384">
        <f t="shared" si="1"/>
        <v>-1</v>
      </c>
      <c r="F33" s="375"/>
    </row>
    <row r="34" ht="36" customHeight="1" spans="1:6">
      <c r="A34" s="380"/>
      <c r="B34" s="381" t="s">
        <v>2563</v>
      </c>
      <c r="C34" s="402">
        <v>32200</v>
      </c>
      <c r="D34" s="410">
        <v>9000</v>
      </c>
      <c r="E34" s="384">
        <f t="shared" si="1"/>
        <v>-0.72</v>
      </c>
      <c r="F34" s="375"/>
    </row>
    <row r="35" ht="36" customHeight="1" spans="1:6">
      <c r="A35" s="414">
        <v>110</v>
      </c>
      <c r="B35" s="415" t="s">
        <v>64</v>
      </c>
      <c r="C35" s="402">
        <v>15610</v>
      </c>
      <c r="D35" s="402">
        <v>13891</v>
      </c>
      <c r="E35" s="376">
        <f t="shared" si="1"/>
        <v>-0.11</v>
      </c>
      <c r="F35" s="375" t="str">
        <f>IF(LEN(A35)=7,"是",IF(B35&lt;&gt;"",IF(SUM(C35:D35)&lt;&gt;0,"是","否"),"是"))</f>
        <v>是</v>
      </c>
    </row>
    <row r="36" ht="36" customHeight="1" spans="1:6">
      <c r="A36" s="414">
        <v>11004</v>
      </c>
      <c r="B36" s="415" t="s">
        <v>2564</v>
      </c>
      <c r="C36" s="402">
        <v>10081</v>
      </c>
      <c r="D36" s="402">
        <v>2500</v>
      </c>
      <c r="E36" s="384">
        <f t="shared" si="1"/>
        <v>-0.752</v>
      </c>
      <c r="F36" s="375" t="str">
        <f>IF(LEN(A36)=7,"是",IF(B36&lt;&gt;"",IF(SUM(C36:D36)&lt;&gt;0,"是","否"),"是"))</f>
        <v>是</v>
      </c>
    </row>
    <row r="37" ht="36" customHeight="1" spans="1:6">
      <c r="A37" s="416">
        <v>1100402</v>
      </c>
      <c r="B37" s="417" t="s">
        <v>2565</v>
      </c>
      <c r="C37" s="409"/>
      <c r="D37" s="348"/>
      <c r="E37" s="418"/>
      <c r="F37" s="375" t="str">
        <f>IF(LEN(A37)=7,"是",IF(B37&lt;&gt;"",IF(SUM(C37:D37)&lt;&gt;0,"是","否"),"是"))</f>
        <v>是</v>
      </c>
    </row>
    <row r="38" ht="36" customHeight="1" spans="1:6">
      <c r="A38" s="416">
        <v>1100403</v>
      </c>
      <c r="B38" s="417" t="s">
        <v>2566</v>
      </c>
      <c r="C38" s="409"/>
      <c r="D38" s="348"/>
      <c r="E38" s="418"/>
      <c r="F38" s="375" t="str">
        <f>IF(LEN(A38)=7,"是",IF(B38&lt;&gt;"",IF(SUM(C38:D38)&lt;&gt;0,"是","否"),"是"))</f>
        <v>是</v>
      </c>
    </row>
    <row r="39" ht="36" customHeight="1" spans="1:6">
      <c r="A39" s="416">
        <v>1100404</v>
      </c>
      <c r="B39" s="417" t="s">
        <v>2567</v>
      </c>
      <c r="C39" s="409"/>
      <c r="D39" s="348"/>
      <c r="E39" s="384" t="str">
        <f t="shared" ref="E39:E48" si="2">IF(C39&lt;&gt;0,D39/C39-1,"")</f>
        <v/>
      </c>
      <c r="F39" s="375"/>
    </row>
    <row r="40" ht="36" customHeight="1" spans="1:6">
      <c r="A40" s="416">
        <v>1100405</v>
      </c>
      <c r="B40" s="417" t="s">
        <v>2568</v>
      </c>
      <c r="C40" s="409">
        <v>1</v>
      </c>
      <c r="D40" s="348">
        <v>1</v>
      </c>
      <c r="E40" s="384">
        <f t="shared" si="2"/>
        <v>0</v>
      </c>
      <c r="F40" s="375"/>
    </row>
    <row r="41" ht="36" customHeight="1" spans="1:6">
      <c r="A41" s="416">
        <v>1100406</v>
      </c>
      <c r="B41" s="417" t="s">
        <v>2569</v>
      </c>
      <c r="C41" s="409">
        <v>378</v>
      </c>
      <c r="D41" s="348"/>
      <c r="E41" s="384">
        <f t="shared" si="2"/>
        <v>-1</v>
      </c>
      <c r="F41" s="375"/>
    </row>
    <row r="42" ht="36" customHeight="1" spans="1:6">
      <c r="A42" s="416">
        <v>1100407</v>
      </c>
      <c r="B42" s="417" t="s">
        <v>2570</v>
      </c>
      <c r="C42" s="409">
        <v>3228</v>
      </c>
      <c r="D42" s="348"/>
      <c r="E42" s="384">
        <f t="shared" si="2"/>
        <v>-1</v>
      </c>
      <c r="F42" s="375"/>
    </row>
    <row r="43" ht="36" customHeight="1" spans="1:6">
      <c r="A43" s="416">
        <v>1100408</v>
      </c>
      <c r="B43" s="417" t="s">
        <v>2571</v>
      </c>
      <c r="C43" s="409">
        <v>3264</v>
      </c>
      <c r="D43" s="348">
        <v>480</v>
      </c>
      <c r="E43" s="384">
        <f t="shared" si="2"/>
        <v>-0.853</v>
      </c>
      <c r="F43" s="375"/>
    </row>
    <row r="44" ht="36" customHeight="1" spans="1:6">
      <c r="A44" s="416">
        <v>1100409</v>
      </c>
      <c r="B44" s="417" t="s">
        <v>2572</v>
      </c>
      <c r="C44" s="409">
        <v>969</v>
      </c>
      <c r="D44" s="348">
        <v>992</v>
      </c>
      <c r="E44" s="384">
        <f t="shared" si="2"/>
        <v>0.024</v>
      </c>
      <c r="F44" s="375"/>
    </row>
    <row r="45" ht="36" customHeight="1" spans="1:6">
      <c r="A45" s="416">
        <v>1100410</v>
      </c>
      <c r="B45" s="417" t="s">
        <v>2573</v>
      </c>
      <c r="C45" s="409"/>
      <c r="D45" s="348"/>
      <c r="E45" s="384" t="str">
        <f t="shared" si="2"/>
        <v/>
      </c>
      <c r="F45" s="375"/>
    </row>
    <row r="46" ht="36" customHeight="1" spans="1:6">
      <c r="A46" s="416">
        <v>1100411</v>
      </c>
      <c r="B46" s="417" t="s">
        <v>2574</v>
      </c>
      <c r="C46" s="409"/>
      <c r="D46" s="348"/>
      <c r="E46" s="384" t="str">
        <f t="shared" si="2"/>
        <v/>
      </c>
      <c r="F46" s="375"/>
    </row>
    <row r="47" ht="36" customHeight="1" spans="1:6">
      <c r="A47" s="416">
        <v>1100499</v>
      </c>
      <c r="B47" s="417" t="s">
        <v>2575</v>
      </c>
      <c r="C47" s="409">
        <v>2241</v>
      </c>
      <c r="D47" s="348">
        <v>1027</v>
      </c>
      <c r="E47" s="384">
        <f t="shared" si="2"/>
        <v>-0.542</v>
      </c>
      <c r="F47" s="375"/>
    </row>
    <row r="48" ht="36" customHeight="1" spans="1:6">
      <c r="A48" s="416">
        <v>11008</v>
      </c>
      <c r="B48" s="417" t="s">
        <v>67</v>
      </c>
      <c r="C48" s="409">
        <v>5529</v>
      </c>
      <c r="D48" s="348">
        <v>11391</v>
      </c>
      <c r="E48" s="384">
        <f t="shared" si="2"/>
        <v>1.06</v>
      </c>
      <c r="F48" s="375" t="str">
        <f>IF(LEN(A48)=7,"是",IF(B48&lt;&gt;"",IF(SUM(C48:D48)&lt;&gt;0,"是","否"),"是"))</f>
        <v>是</v>
      </c>
    </row>
    <row r="49" ht="36" customHeight="1" spans="1:6">
      <c r="A49" s="416">
        <v>11009</v>
      </c>
      <c r="B49" s="417" t="s">
        <v>68</v>
      </c>
      <c r="C49" s="409">
        <v>0</v>
      </c>
      <c r="D49" s="348"/>
      <c r="E49" s="418"/>
      <c r="F49" s="375" t="str">
        <f>IF(LEN(A49)=7,"是",IF(B49&lt;&gt;"",IF(SUM(C49:D49)&lt;&gt;0,"是","否"),"是"))</f>
        <v>否</v>
      </c>
    </row>
    <row r="50" ht="36" customHeight="1" spans="1:6">
      <c r="A50" s="394"/>
      <c r="B50" s="395" t="s">
        <v>71</v>
      </c>
      <c r="C50" s="402">
        <v>189024</v>
      </c>
      <c r="D50" s="410">
        <v>83391</v>
      </c>
      <c r="E50" s="376">
        <f>IF(C50&lt;&gt;0,D50/C50-1,"")</f>
        <v>-0.559</v>
      </c>
      <c r="F50" s="375" t="str">
        <f>IF(LEN(A50)=7,"是",IF(B50&lt;&gt;"",IF(SUM(C50:D50)&lt;&gt;0,"是","否"),"是"))</f>
        <v>是</v>
      </c>
    </row>
    <row r="51" spans="3:4">
      <c r="C51" s="419"/>
      <c r="D51" s="419"/>
    </row>
    <row r="53" spans="3:4">
      <c r="C53" s="419"/>
      <c r="D53" s="419"/>
    </row>
    <row r="55" spans="3:4">
      <c r="C55" s="419"/>
      <c r="D55" s="419"/>
    </row>
    <row r="56" spans="3:4">
      <c r="C56" s="419"/>
      <c r="D56" s="419"/>
    </row>
    <row r="58" spans="3:4">
      <c r="C58" s="419"/>
      <c r="D58" s="419"/>
    </row>
    <row r="59" spans="3:4">
      <c r="C59" s="419"/>
      <c r="D59" s="419"/>
    </row>
    <row r="60" spans="3:4">
      <c r="C60" s="419"/>
      <c r="D60" s="419"/>
    </row>
    <row r="61" spans="3:4">
      <c r="C61" s="419"/>
      <c r="D61" s="419"/>
    </row>
    <row r="63" spans="3:4">
      <c r="C63" s="419"/>
      <c r="D63" s="419"/>
    </row>
  </sheetData>
  <mergeCells count="1">
    <mergeCell ref="A1:E1"/>
  </mergeCells>
  <conditionalFormatting sqref="B36">
    <cfRule type="expression" dxfId="1" priority="2" stopIfTrue="1">
      <formula>"len($A:$A)=3"</formula>
    </cfRule>
  </conditionalFormatting>
  <conditionalFormatting sqref="B30:B34">
    <cfRule type="expression" dxfId="1" priority="11" stopIfTrue="1">
      <formula>"len($A:$A)=3"</formula>
    </cfRule>
  </conditionalFormatting>
  <conditionalFormatting sqref="B38:B47">
    <cfRule type="expression" dxfId="1" priority="1" stopIfTrue="1">
      <formula>"len($A:$A)=3"</formula>
    </cfRule>
  </conditionalFormatting>
  <conditionalFormatting sqref="C30:C48 D35:D47">
    <cfRule type="expression" dxfId="1" priority="10" stopIfTrue="1">
      <formula>"len($A:$A)=3"</formula>
    </cfRule>
  </conditionalFormatting>
  <conditionalFormatting sqref="D30:D34 D37:D48">
    <cfRule type="expression" dxfId="1" priority="7" stopIfTrue="1">
      <formula>"len($A:$A)=3"</formula>
    </cfRule>
  </conditionalFormatting>
  <conditionalFormatting sqref="B35 B37">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1-1勐海县地方一般公共预算收入情况表</vt:lpstr>
      <vt:lpstr>1-2勐海县地方一般公共预算支出情况表</vt:lpstr>
      <vt:lpstr>1-3县本级一般公共预算收入情况表</vt:lpstr>
      <vt:lpstr>1-4县本级一般公共预算支出情况表（公开到项级）</vt:lpstr>
      <vt:lpstr>1-5县本级一般公共预算基本支出情况表（公开到款级）</vt:lpstr>
      <vt:lpstr>1-6县本级一般公共预算支出表（州（市）对下转移支付项目）</vt:lpstr>
      <vt:lpstr>1-7勐海县分地区税收返还和转移支付预算表</vt:lpstr>
      <vt:lpstr>1-8勐海县县本级“三公”经费预算财政拨款情况统计表</vt:lpstr>
      <vt:lpstr>2-1勐海县政府性基金预算收入情况表</vt:lpstr>
      <vt:lpstr>2-2勐海县政府性基金预算支出情况表</vt:lpstr>
      <vt:lpstr>2-3勐海县县本级政府性基金预算收入情况表</vt:lpstr>
      <vt:lpstr>2-4县本级政府性基金预算支出情况表（公开到项级）</vt:lpstr>
      <vt:lpstr>2-5县本级政府性基金支出表（州（市）对下转移支付）</vt:lpstr>
      <vt:lpstr>3-1勐海县国有资本经营收入预算情况表</vt:lpstr>
      <vt:lpstr>3-2勐海县国有资本经营支出预算情况表</vt:lpstr>
      <vt:lpstr>3-3县本级国有资本经营收入预算情况表</vt:lpstr>
      <vt:lpstr>3-4县本级国有资本经营支出预算情况表（公开到项级）</vt:lpstr>
      <vt:lpstr>3-5 勐海县国有资本经营预算转移支付表 （分地区）</vt:lpstr>
      <vt:lpstr>3-6 国有资本经营预算转移支付表（分项目）</vt:lpstr>
      <vt:lpstr>4-1勐海县社会保险基金收入预算情况表</vt:lpstr>
      <vt:lpstr>4-2勐海县社会保险基金支出预算情况表</vt:lpstr>
      <vt:lpstr>4-3县本级社会保险基金收入预算情况表</vt:lpstr>
      <vt:lpstr>4-4县本级社会保险基金支出预算情况表</vt:lpstr>
      <vt:lpstr>5-1   2023年地方政府债务限额及余额预算情况表</vt:lpstr>
      <vt:lpstr>5-2  2023年地方政府一般债务余额情况表</vt:lpstr>
      <vt:lpstr>5-3  本级2023年地方政府一般债务余额情况表</vt:lpstr>
      <vt:lpstr>5-4 2023年地方政府专项债务余额情况表</vt:lpstr>
      <vt:lpstr>5-5 本级2023年地方政府专项债务余额情况表（本级）</vt:lpstr>
      <vt:lpstr>5-6 地方政府债券发行及还本付息情况表</vt:lpstr>
      <vt:lpstr>5-7 勐海县县本级2024年政府专项债务限额和余额情况表</vt:lpstr>
      <vt:lpstr>5-82024年年初新增地方政府债券资金安排表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小鬼</cp:lastModifiedBy>
  <dcterms:created xsi:type="dcterms:W3CDTF">2006-09-16T00:00:00Z</dcterms:created>
  <cp:lastPrinted>2020-05-07T10:46:00Z</cp:lastPrinted>
  <dcterms:modified xsi:type="dcterms:W3CDTF">2024-02-09T02:31:46Z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8AF9BF8845FE4B90BA7BF19E72910D97_12</vt:lpwstr>
  </property>
</Properties>
</file>